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vjfile\FILE\【080】都市政策部\【005】上下水道課\【000】上下水道課共有\★経営比較分析表\R4下水\"/>
    </mc:Choice>
  </mc:AlternateContent>
  <xr:revisionPtr revIDLastSave="0" documentId="13_ncr:1_{D1A66F0F-EA7A-4055-9EF9-8AC4DFF383A9}" xr6:coauthVersionLast="36" xr6:coauthVersionMax="36" xr10:uidLastSave="{00000000-0000-0000-0000-000000000000}"/>
  <workbookProtection workbookAlgorithmName="SHA-512" workbookHashValue="zx2Lve8d3DLXjEobQ7z9f7GPS0dMLhXlOD86CoRte4qMzFCFEeDI5H+snqLnE2vgB9/Et1M2QO1PdLS2szv8Vg==" workbookSaltValue="eydNfz7iPqa3czaXb/GmO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BB10" i="4"/>
  <c r="AD10" i="4"/>
  <c r="P10" i="4"/>
  <c r="AT8" i="4"/>
  <c r="I8" i="4"/>
  <c r="B8" i="4"/>
  <c r="B6" i="4"/>
</calcChain>
</file>

<file path=xl/sharedStrings.xml><?xml version="1.0" encoding="utf-8"?>
<sst xmlns="http://schemas.openxmlformats.org/spreadsheetml/2006/main" count="236" uniqueCount="115">
  <si>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</si>
  <si>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</si>
  <si>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</si>
  <si>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</si>
  <si>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</si>
  <si>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</si>
  <si>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</si>
  <si>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</si>
  <si>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</si>
  <si>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</si>
  <si>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</si>
  <si>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</si>
  <si>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</si>
  <si>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</si>
  <si>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</si>
  <si>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</si>
  <si>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</si>
  <si>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</si>
  <si>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</si>
  <si>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</si>
  <si>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</si>
  <si>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</si>
  <si>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</si>
  <si>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</si>
  <si>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</si>
  <si>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</si>
  <si>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</si>
  <si>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</si>
  <si>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</si>
  <si>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</si>
  <si>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</si>
  <si>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</si>
  <si>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</si>
  <si>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</si>
  <si>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</si>
  <si>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</si>
  <si>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</si>
  <si>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</si>
  <si>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</si>
  <si>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</si>
  <si>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</si>
  <si>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</si>
  <si>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</si>
  <si>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</si>
  <si>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</si>
  <si>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</si>
  <si>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</si>
  <si>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</si>
  <si>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</si>
  <si>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</si>
  <si>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</si>
  <si>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</si>
  <si>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</si>
  <si>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</si>
  <si>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</si>
  <si>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</si>
  <si>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</si>
  <si>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</si>
  <si>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</si>
  <si>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</si>
  <si>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</si>
  <si>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</si>
  <si>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</si>
  <si>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</si>
  <si>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</si>
  <si>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</si>
  <si>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</si>
  <si>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</si>
  <si>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</si>
  <si>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</si>
  <si>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</si>
  <si>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</si>
  <si>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</si>
  <si>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</si>
  <si>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</si>
  <si>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</si>
  <si>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</si>
  <si>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</si>
  <si>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</si>
  <si>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</si>
  <si>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</si>
  <si>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</si>
  <si>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</si>
  <si>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</si>
  <si>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</si>
  <si>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</si>
  <si>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</si>
  <si>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</si>
  <si>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</si>
  <si>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</si>
  <si>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</si>
  <si>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</si>
  <si>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</si>
  <si>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</si>
  <si>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</si>
  <si>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</si>
  <si>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</si>
  <si>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</si>
  <si>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</si>
  <si>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</si>
  <si>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</si>
  <si>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</si>
  <si>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</si>
  <si>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</si>
  <si>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</si>
  <si>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</si>
  <si>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</si>
  <si>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</si>
  <si>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</si>
  <si>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</si>
  <si>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</si>
  <si>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</si>
  <si>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平均を下回っていますが、これは平成28年度から公営企業会計に移行した影響です。建設から40年以上経過している管渠が一定程度存在するため、実際の数値より老朽化が進んでいます。
　次に挙げる「管渠老朽化率」の状況も注視しながら、計画的な施設の管理に努めます。
②「管渠老朽化率」　③「管渠改善率」
　法定耐用年数を超えた管渠は存在しません。しかし、昭和50年以降に集中的に管渠整備を行ったため、今後更新時期を迎える管路施設が急増することが予想されます。ストックマネジメント計画に基づき、適切な設備更新を進めていくとともに、財源の確保に努めます。　</t>
    <rPh sb="31" eb="33">
      <t>ヘイセイ</t>
    </rPh>
    <rPh sb="35" eb="37">
      <t>ネンド</t>
    </rPh>
    <rPh sb="39" eb="41">
      <t>コウエイ</t>
    </rPh>
    <rPh sb="41" eb="45">
      <t>キギョウカイケイ</t>
    </rPh>
    <rPh sb="46" eb="48">
      <t>イコウ</t>
    </rPh>
    <rPh sb="50" eb="52">
      <t>エイキョウ</t>
    </rPh>
    <rPh sb="55" eb="57">
      <t>ケンセツ</t>
    </rPh>
    <rPh sb="61" eb="64">
      <t>ネンイジョウ</t>
    </rPh>
    <rPh sb="64" eb="66">
      <t>ケイカ</t>
    </rPh>
    <rPh sb="70" eb="72">
      <t>カンキョ</t>
    </rPh>
    <rPh sb="73" eb="77">
      <t>イッテイテイド</t>
    </rPh>
    <rPh sb="77" eb="79">
      <t>ソンザイ</t>
    </rPh>
    <rPh sb="84" eb="86">
      <t>ジッサイ</t>
    </rPh>
    <rPh sb="87" eb="89">
      <t>スウチ</t>
    </rPh>
    <rPh sb="91" eb="94">
      <t>ロウキュウカ</t>
    </rPh>
    <rPh sb="95" eb="96">
      <t>スス</t>
    </rPh>
    <rPh sb="104" eb="105">
      <t>ツギ</t>
    </rPh>
    <rPh sb="106" eb="107">
      <t>ア</t>
    </rPh>
    <rPh sb="110" eb="112">
      <t>カンキョ</t>
    </rPh>
    <rPh sb="112" eb="115">
      <t>ロウキュウカ</t>
    </rPh>
    <rPh sb="115" eb="116">
      <t>リツ</t>
    </rPh>
    <rPh sb="118" eb="120">
      <t>ジョウキョウ</t>
    </rPh>
    <rPh sb="121" eb="123">
      <t>チュウシ</t>
    </rPh>
    <rPh sb="128" eb="131">
      <t>ケイカクテキ</t>
    </rPh>
    <rPh sb="132" eb="134">
      <t>シセツ</t>
    </rPh>
    <rPh sb="156" eb="161">
      <t>カンキョカイゼンリツ</t>
    </rPh>
    <rPh sb="188" eb="190">
      <t>ショウワ</t>
    </rPh>
    <rPh sb="192" eb="195">
      <t>ネンイコウ</t>
    </rPh>
    <rPh sb="196" eb="199">
      <t>シュウチュウテキ</t>
    </rPh>
    <rPh sb="200" eb="202">
      <t>カンキョ</t>
    </rPh>
    <rPh sb="202" eb="204">
      <t>セイビ</t>
    </rPh>
    <rPh sb="205" eb="206">
      <t>オコナ</t>
    </rPh>
    <rPh sb="211" eb="213">
      <t>コンゴ</t>
    </rPh>
    <rPh sb="213" eb="217">
      <t>コウシンジキ</t>
    </rPh>
    <rPh sb="218" eb="219">
      <t>ムカ</t>
    </rPh>
    <rPh sb="221" eb="225">
      <t>カンロシセツ</t>
    </rPh>
    <rPh sb="226" eb="228">
      <t>キュウゾウ</t>
    </rPh>
    <rPh sb="233" eb="235">
      <t>ヨソウ</t>
    </rPh>
    <rPh sb="250" eb="252">
      <t>ケイカク</t>
    </rPh>
    <rPh sb="253" eb="254">
      <t>モト</t>
    </rPh>
    <rPh sb="257" eb="259">
      <t>テキセツ</t>
    </rPh>
    <rPh sb="260" eb="264">
      <t>セツビコウシン</t>
    </rPh>
    <rPh sb="265" eb="266">
      <t>スス</t>
    </rPh>
    <rPh sb="275" eb="277">
      <t>ザイゲン</t>
    </rPh>
    <rPh sb="278" eb="280">
      <t>カクホ</t>
    </rPh>
    <rPh sb="281" eb="282">
      <t>ツト</t>
    </rPh>
    <phoneticPr fontId="4"/>
  </si>
  <si>
    <t>①「経常収支比率」
　100％を上回っており、類似団体平均よりも高い数値で推移しています。しかし、令和４年度から雨水貯留浸透施設の整備や汚水管渠の新規整備事業に着手していくことに加え、今後迎える管渠の更新に備えて財源の確保が必要であるため、引き続き安定的な使用料収入の確保や経費削減に努めます。
②「累積欠損金」
　累積欠損金は発生していませんが、長期的に見ると料金収入の減少が予想されるため、注意しています。
③「流動比率」
　100％を大きく超えており、流動資産の中で大きな割合を占める現金及び預金が使用料収入により増加しているため、短期的な債務に対する支払能力については今のところ問題ありません。しかし、新規事業着手により企業債借入額の増加が見込まれるため、注意をしています。
④「企業債残高対事業規模比率」
　類似団体平均を大きく下回り、過去に借入を行った企業債の償還も進んでいます。しかし、雨水貯留浸透施設の整備や、汚水管渠新規整備・更新にあたり、企業債借入額の増加が見込まれるため、計画的な企業債管理を行う必要があります。
⑤「経費回収率」
　100％を上回り、使用料で回収すべき経費を賄うことができています。しかし、今後は施設老朽化に伴い維持管理費の増加が見込まれるため、引き続き安定的な使用料収入の確保や経費削減に努めます。
⑥「汚水処理原価」
　平均を下回り、他団体と比べ低く抑えることができていますが、不明水対策・接続率向上・維持管理費の削減等を進めることでさらに低く抑えられると考えます。
⑧「水洗化率」
　平均とほぼ同数値で横ばい状態が続いています。公共下水道未整備地区において汚水管渠の新規整備に着手しており、水洗化率の向上を見込んでいます。</t>
    <rPh sb="23" eb="25">
      <t>ルイジ</t>
    </rPh>
    <rPh sb="25" eb="27">
      <t>ダンタイ</t>
    </rPh>
    <rPh sb="37" eb="39">
      <t>スイイ</t>
    </rPh>
    <rPh sb="49" eb="51">
      <t>レイワ</t>
    </rPh>
    <rPh sb="52" eb="54">
      <t>ネンド</t>
    </rPh>
    <rPh sb="65" eb="67">
      <t>セイビ</t>
    </rPh>
    <rPh sb="68" eb="72">
      <t>オスイカンキョ</t>
    </rPh>
    <rPh sb="73" eb="77">
      <t>シンキセイビ</t>
    </rPh>
    <rPh sb="77" eb="79">
      <t>ジギョウ</t>
    </rPh>
    <rPh sb="80" eb="82">
      <t>チャクシュ</t>
    </rPh>
    <rPh sb="89" eb="90">
      <t>クワ</t>
    </rPh>
    <rPh sb="92" eb="94">
      <t>コンゴ</t>
    </rPh>
    <rPh sb="94" eb="95">
      <t>ムカ</t>
    </rPh>
    <rPh sb="97" eb="99">
      <t>カンキョ</t>
    </rPh>
    <rPh sb="103" eb="104">
      <t>ソナ</t>
    </rPh>
    <rPh sb="112" eb="114">
      <t>ヒツヨウ</t>
    </rPh>
    <rPh sb="150" eb="155">
      <t>ルイセキケッソンキン</t>
    </rPh>
    <rPh sb="158" eb="163">
      <t>ルイセキケッソンキン</t>
    </rPh>
    <rPh sb="164" eb="166">
      <t>ハッセイ</t>
    </rPh>
    <rPh sb="174" eb="177">
      <t>チョウキテキ</t>
    </rPh>
    <rPh sb="178" eb="179">
      <t>ミ</t>
    </rPh>
    <rPh sb="181" eb="185">
      <t>リョウキンシュウニュウ</t>
    </rPh>
    <rPh sb="186" eb="188">
      <t>ゲンショウ</t>
    </rPh>
    <rPh sb="189" eb="191">
      <t>ヨソウ</t>
    </rPh>
    <rPh sb="197" eb="199">
      <t>チュウイ</t>
    </rPh>
    <rPh sb="229" eb="231">
      <t>リュウドウ</t>
    </rPh>
    <rPh sb="231" eb="233">
      <t>シサン</t>
    </rPh>
    <rPh sb="234" eb="235">
      <t>ナカ</t>
    </rPh>
    <rPh sb="236" eb="237">
      <t>オオ</t>
    </rPh>
    <rPh sb="239" eb="241">
      <t>ワリアイ</t>
    </rPh>
    <rPh sb="242" eb="243">
      <t>シ</t>
    </rPh>
    <rPh sb="245" eb="247">
      <t>ゲンキン</t>
    </rPh>
    <rPh sb="247" eb="248">
      <t>オヨ</t>
    </rPh>
    <rPh sb="249" eb="251">
      <t>ヨキン</t>
    </rPh>
    <rPh sb="252" eb="255">
      <t>シヨウリョウ</t>
    </rPh>
    <rPh sb="255" eb="257">
      <t>シュウニュウ</t>
    </rPh>
    <rPh sb="260" eb="262">
      <t>ゾウカ</t>
    </rPh>
    <rPh sb="305" eb="307">
      <t>シンキ</t>
    </rPh>
    <rPh sb="314" eb="317">
      <t>キギョウサイ</t>
    </rPh>
    <rPh sb="317" eb="319">
      <t>カリイレ</t>
    </rPh>
    <rPh sb="319" eb="320">
      <t>ガク</t>
    </rPh>
    <rPh sb="321" eb="323">
      <t>ゾウカ</t>
    </rPh>
    <rPh sb="324" eb="326">
      <t>ミコ</t>
    </rPh>
    <rPh sb="332" eb="334">
      <t>チュウイ</t>
    </rPh>
    <rPh sb="359" eb="363">
      <t>ルイジダンタイ</t>
    </rPh>
    <rPh sb="373" eb="375">
      <t>カコ</t>
    </rPh>
    <rPh sb="376" eb="378">
      <t>カリイレ</t>
    </rPh>
    <rPh sb="379" eb="380">
      <t>オコナ</t>
    </rPh>
    <rPh sb="400" eb="402">
      <t>ウスイ</t>
    </rPh>
    <rPh sb="402" eb="404">
      <t>チョリュウ</t>
    </rPh>
    <rPh sb="404" eb="408">
      <t>シントウシセツ</t>
    </rPh>
    <rPh sb="409" eb="411">
      <t>セイビ</t>
    </rPh>
    <rPh sb="413" eb="415">
      <t>オスイ</t>
    </rPh>
    <rPh sb="415" eb="417">
      <t>カンキョ</t>
    </rPh>
    <rPh sb="429" eb="431">
      <t>キギョウ</t>
    </rPh>
    <rPh sb="431" eb="432">
      <t>サイ</t>
    </rPh>
    <rPh sb="432" eb="434">
      <t>カリイレ</t>
    </rPh>
    <rPh sb="434" eb="435">
      <t>ガク</t>
    </rPh>
    <rPh sb="436" eb="438">
      <t>ゾウカ</t>
    </rPh>
    <rPh sb="439" eb="441">
      <t>ミコ</t>
    </rPh>
    <rPh sb="457" eb="458">
      <t>オコナ</t>
    </rPh>
    <rPh sb="650" eb="651">
      <t>カンガ</t>
    </rPh>
    <rPh sb="687" eb="692">
      <t>コウキョウゲスイドウ</t>
    </rPh>
    <rPh sb="692" eb="695">
      <t>ミセイビ</t>
    </rPh>
    <rPh sb="695" eb="697">
      <t>チク</t>
    </rPh>
    <rPh sb="701" eb="705">
      <t>オスイカンキョ</t>
    </rPh>
    <rPh sb="706" eb="710">
      <t>シンキセイビ</t>
    </rPh>
    <rPh sb="711" eb="713">
      <t>チャクシュ</t>
    </rPh>
    <rPh sb="726" eb="728">
      <t>ミコ</t>
    </rPh>
    <phoneticPr fontId="4"/>
  </si>
  <si>
    <t>　本市下水道事業の経営状況は、黒字が続き、短期的な債務に対する支払い能力についても問題がなく、各指標の値を類似団体と比較しても、現時点では良好であると言えます。しかし、令和４年度からの大規模な雨水貯留浸透施設や汚水管渠の新規整備事業着手に加え、今後は老朽化に伴う更新事業にも着手していくため、資金需要の増加が見込まれます。
　このような状況を踏まえ、平成30年度に策定した下水道事業経営戦略の見直しを行いながら、ストックマネジメント計画をもとに、適正な使用料収入を確保しつつ、経費削減を図り、計画的に投資更新計画を進め、持続可能な下水道事業運営を目指します。</t>
    <rPh sb="1" eb="3">
      <t>ホンシ</t>
    </rPh>
    <rPh sb="3" eb="6">
      <t>ゲスイドウ</t>
    </rPh>
    <rPh sb="6" eb="8">
      <t>ジギョウ</t>
    </rPh>
    <rPh sb="9" eb="11">
      <t>ケイエイ</t>
    </rPh>
    <rPh sb="11" eb="13">
      <t>ジョウキョウ</t>
    </rPh>
    <rPh sb="15" eb="17">
      <t>クロジ</t>
    </rPh>
    <rPh sb="18" eb="19">
      <t>ツヅ</t>
    </rPh>
    <rPh sb="21" eb="24">
      <t>タンキテキ</t>
    </rPh>
    <rPh sb="25" eb="27">
      <t>サイム</t>
    </rPh>
    <rPh sb="28" eb="29">
      <t>タイ</t>
    </rPh>
    <rPh sb="31" eb="33">
      <t>シハラ</t>
    </rPh>
    <rPh sb="34" eb="36">
      <t>ノウリョク</t>
    </rPh>
    <rPh sb="41" eb="43">
      <t>モンダイ</t>
    </rPh>
    <rPh sb="84" eb="86">
      <t>レイワ</t>
    </rPh>
    <rPh sb="87" eb="89">
      <t>ネンド</t>
    </rPh>
    <rPh sb="92" eb="95">
      <t>ダイキボ</t>
    </rPh>
    <rPh sb="96" eb="100">
      <t>ウスイチョリュウ</t>
    </rPh>
    <rPh sb="100" eb="104">
      <t>シントウシセツ</t>
    </rPh>
    <rPh sb="105" eb="107">
      <t>オスイ</t>
    </rPh>
    <rPh sb="116" eb="118">
      <t>チャクシュ</t>
    </rPh>
    <rPh sb="119" eb="120">
      <t>クワ</t>
    </rPh>
    <rPh sb="122" eb="124">
      <t>コンゴ</t>
    </rPh>
    <rPh sb="129" eb="130">
      <t>トモナ</t>
    </rPh>
    <rPh sb="131" eb="133">
      <t>コウシン</t>
    </rPh>
    <rPh sb="133" eb="135">
      <t>ジギョウ</t>
    </rPh>
    <rPh sb="137" eb="139">
      <t>チャクシュ</t>
    </rPh>
    <rPh sb="182" eb="184">
      <t>サクテイ</t>
    </rPh>
    <rPh sb="196" eb="198">
      <t>ミナオ</t>
    </rPh>
    <rPh sb="200" eb="201">
      <t>オコナ</t>
    </rPh>
    <rPh sb="238" eb="240">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</si>
</sst>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0.1</c:v>
                </c:pt>
                <c:pt idx="1">
                  <c:v>0</c:v>
                </c:pt>
                <c:pt idx="2">
                  <c:v>0</c:v>
                </c:pt>
                <c:pt idx="3">
                  <c:v>0</c:v>
                </c:pt>
                <c:pt idx="4">
                  <c:v>0</c:v>
                </c:pt>
              </c:numCache>
            </c:numRef>
          </c:val>
          <c:extLst>
            <c:ext xmlns:c16="http://schemas.microsoft.com/office/drawing/2014/chart" uri="{C3380CC4-5D6E-409C-BE32-E72D297353CC}">
              <c16:uniqueId val="{00000000-9DC7-4C32-BFE4-C40EE283E7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9DC7-4C32-BFE4-C40EE283E7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D3-4DF5-9A82-D07DFFF36A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97D3-4DF5-9A82-D07DFFF36A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97.31</c:v>
                </c:pt>
                <c:pt idx="1">
                  <c:v>97.32</c:v>
                </c:pt>
                <c:pt idx="2">
                  <c:v>97.33</c:v>
                </c:pt>
                <c:pt idx="3">
                  <c:v>97.33</c:v>
                </c:pt>
                <c:pt idx="4">
                  <c:v>97.33</c:v>
                </c:pt>
              </c:numCache>
            </c:numRef>
          </c:val>
          <c:extLst>
            <c:ext xmlns:c16="http://schemas.microsoft.com/office/drawing/2014/chart" uri="{C3380CC4-5D6E-409C-BE32-E72D297353CC}">
              <c16:uniqueId val="{00000000-2785-4F83-B2C3-BDBD607F00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2785-4F83-B2C3-BDBD607F00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111.53</c:v>
                </c:pt>
                <c:pt idx="1">
                  <c:v>113.78</c:v>
                </c:pt>
                <c:pt idx="2">
                  <c:v>112.79</c:v>
                </c:pt>
                <c:pt idx="3">
                  <c:v>113.88</c:v>
                </c:pt>
                <c:pt idx="4">
                  <c:v>118.75</c:v>
                </c:pt>
              </c:numCache>
            </c:numRef>
          </c:val>
          <c:extLst>
            <c:ext xmlns:c16="http://schemas.microsoft.com/office/drawing/2014/chart" uri="{C3380CC4-5D6E-409C-BE32-E72D297353CC}">
              <c16:uniqueId val="{00000000-C4D7-490A-98FA-A66F0854B3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C4D7-490A-98FA-A66F0854B3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7.3</c:v>
                </c:pt>
                <c:pt idx="1">
                  <c:v>10.9</c:v>
                </c:pt>
                <c:pt idx="2">
                  <c:v>14.45</c:v>
                </c:pt>
                <c:pt idx="3">
                  <c:v>17.79</c:v>
                </c:pt>
                <c:pt idx="4">
                  <c:v>21.29</c:v>
                </c:pt>
              </c:numCache>
            </c:numRef>
          </c:val>
          <c:extLst>
            <c:ext xmlns:c16="http://schemas.microsoft.com/office/drawing/2014/chart" uri="{C3380CC4-5D6E-409C-BE32-E72D297353CC}">
              <c16:uniqueId val="{00000000-963C-4F7C-82F5-B349D34392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963C-4F7C-82F5-B349D34392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6D-4870-AB1A-AA430C2BBF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BD6D-4870-AB1A-AA430C2BBF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B-4217-9AEF-AE0149EC3D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C52B-4217-9AEF-AE0149EC3D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206.37</c:v>
                </c:pt>
                <c:pt idx="1">
                  <c:v>281.45</c:v>
                </c:pt>
                <c:pt idx="2">
                  <c:v>373.73</c:v>
                </c:pt>
                <c:pt idx="3">
                  <c:v>472.35</c:v>
                </c:pt>
                <c:pt idx="4">
                  <c:v>585.75</c:v>
                </c:pt>
              </c:numCache>
            </c:numRef>
          </c:val>
          <c:extLst>
            <c:ext xmlns:c16="http://schemas.microsoft.com/office/drawing/2014/chart" uri="{C3380CC4-5D6E-409C-BE32-E72D297353CC}">
              <c16:uniqueId val="{00000000-927E-4945-9122-8041AA178D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927E-4945-9122-8041AA178D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194.81</c:v>
                </c:pt>
                <c:pt idx="1">
                  <c:v>184.69</c:v>
                </c:pt>
                <c:pt idx="2">
                  <c:v>168.62</c:v>
                </c:pt>
                <c:pt idx="3">
                  <c:v>158.75</c:v>
                </c:pt>
                <c:pt idx="4">
                  <c:v>150.55000000000001</c:v>
                </c:pt>
              </c:numCache>
            </c:numRef>
          </c:val>
          <c:extLst>
            <c:ext xmlns:c16="http://schemas.microsoft.com/office/drawing/2014/chart" uri="{C3380CC4-5D6E-409C-BE32-E72D297353CC}">
              <c16:uniqueId val="{00000000-8C2F-4F7D-9918-DD8A2CA1ED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8C2F-4F7D-9918-DD8A2CA1ED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110.3</c:v>
                </c:pt>
                <c:pt idx="1">
                  <c:v>110.41</c:v>
                </c:pt>
                <c:pt idx="2">
                  <c:v>111.13</c:v>
                </c:pt>
                <c:pt idx="3">
                  <c:v>115.74</c:v>
                </c:pt>
                <c:pt idx="4">
                  <c:v>119.61</c:v>
                </c:pt>
              </c:numCache>
            </c:numRef>
          </c:val>
          <c:extLst>
            <c:ext xmlns:c16="http://schemas.microsoft.com/office/drawing/2014/chart" uri="{C3380CC4-5D6E-409C-BE32-E72D297353CC}">
              <c16:uniqueId val="{00000000-2C76-4A13-9B70-42C01BEDF1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2C76-4A13-9B70-42C01BEDF1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71.42</c:v>
                </c:pt>
                <c:pt idx="1">
                  <c:v>70.650000000000006</c:v>
                </c:pt>
                <c:pt idx="2">
                  <c:v>70.650000000000006</c:v>
                </c:pt>
                <c:pt idx="3">
                  <c:v>67.78</c:v>
                </c:pt>
                <c:pt idx="4">
                  <c:v>66.430000000000007</c:v>
                </c:pt>
              </c:numCache>
            </c:numRef>
          </c:val>
          <c:extLst>
            <c:ext xmlns:c16="http://schemas.microsoft.com/office/drawing/2014/chart" uri="{C3380CC4-5D6E-409C-BE32-E72D297353CC}">
              <c16:uniqueId val="{00000000-8DC3-4724-B0BD-85EF94788D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8DC3-4724-B0BD-85EF94788D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ふじみ野市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Aa</v>
      </c>
      <c r="X8" s="35"/>
      <c r="Y8" s="35"/>
      <c r="Z8" s="35"/>
      <c r="AA8" s="35"/>
      <c r="AB8" s="35"/>
      <c r="AC8" s="35"/>
      <c r="AD8" s="36" t="str">
        <f>データ!$M$6</f>
        <v>非設置</v>
      </c>
      <c r="AE8" s="36"/>
      <c r="AF8" s="36"/>
      <c r="AG8" s="36"/>
      <c r="AH8" s="36"/>
      <c r="AI8" s="36"/>
      <c r="AJ8" s="36"/>
      <c r="AK8" s="3"/>
      <c r="AL8" s="37">
        <f>データ!S6</f>
        <v>114279</v>
      </c>
      <c r="AM8" s="37"/>
      <c r="AN8" s="37"/>
      <c r="AO8" s="37"/>
      <c r="AP8" s="37"/>
      <c r="AQ8" s="37"/>
      <c r="AR8" s="37"/>
      <c r="AS8" s="37"/>
      <c r="AT8" s="38">
        <f>データ!T6</f>
        <v>14.64</v>
      </c>
      <c r="AU8" s="38"/>
      <c r="AV8" s="38"/>
      <c r="AW8" s="38"/>
      <c r="AX8" s="38"/>
      <c r="AY8" s="38"/>
      <c r="AZ8" s="38"/>
      <c r="BA8" s="38"/>
      <c r="BB8" s="38">
        <f>データ!U6</f>
        <v>7805.94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83.69</v>
      </c>
      <c r="J10" s="38"/>
      <c r="K10" s="38"/>
      <c r="L10" s="38"/>
      <c r="M10" s="38"/>
      <c r="N10" s="38"/>
      <c r="O10" s="38"/>
      <c r="P10" s="38">
        <f>データ!P6</f>
        <v>94.11</v>
      </c>
      <c r="Q10" s="38"/>
      <c r="R10" s="38"/>
      <c r="S10" s="38"/>
      <c r="T10" s="38"/>
      <c r="U10" s="38"/>
      <c r="V10" s="38"/>
      <c r="W10" s="38">
        <f>データ!Q6</f>
        <v>87.87</v>
      </c>
      <c r="X10" s="38"/>
      <c r="Y10" s="38"/>
      <c r="Z10" s="38"/>
      <c r="AA10" s="38"/>
      <c r="AB10" s="38"/>
      <c r="AC10" s="38"/>
      <c r="AD10" s="37">
        <f>データ!R6</f>
        <v>1367</v>
      </c>
      <c r="AE10" s="37"/>
      <c r="AF10" s="37"/>
      <c r="AG10" s="37"/>
      <c r="AH10" s="37"/>
      <c r="AI10" s="37"/>
      <c r="AJ10" s="37"/>
      <c r="AK10" s="2"/>
      <c r="AL10" s="37">
        <f>データ!V6</f>
        <v>107330</v>
      </c>
      <c r="AM10" s="37"/>
      <c r="AN10" s="37"/>
      <c r="AO10" s="37"/>
      <c r="AP10" s="37"/>
      <c r="AQ10" s="37"/>
      <c r="AR10" s="37"/>
      <c r="AS10" s="37"/>
      <c r="AT10" s="38">
        <f>データ!W6</f>
        <v>9.2899999999999991</v>
      </c>
      <c r="AU10" s="38"/>
      <c r="AV10" s="38"/>
      <c r="AW10" s="38"/>
      <c r="AX10" s="38"/>
      <c r="AY10" s="38"/>
      <c r="AZ10" s="38"/>
      <c r="BA10" s="38"/>
      <c r="BB10" s="38">
        <f>データ!X6</f>
        <v>11553.28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Mwwvu/v+wra9GW1TCobcN7Kc1WTKWqmva1ajJxm3+3jE4VFgCO2FMM40fAtMH++u26q2QJBJD+vwPQjYIukfw==" saltValue="NdmrOrlu4XbdXbR5fZQ1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112453</v>
      </c>
      <c r="D6" s="19">
        <f t="shared" si="3"/>
        <v>46</v>
      </c>
      <c r="E6" s="19">
        <f t="shared" si="3"/>
        <v>17</v>
      </c>
      <c r="F6" s="19">
        <f t="shared" si="3"/>
        <v>1</v>
      </c>
      <c r="G6" s="19">
        <f t="shared" si="3"/>
        <v>0</v>
      </c>
      <c r="H6" s="19" t="str">
        <f t="shared" si="3"/>
        <v>埼玉県　ふじみ野市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83.69</v>
      </c>
      <c r="P6" s="20">
        <f t="shared" si="3"/>
        <v>94.11</v>
      </c>
      <c r="Q6" s="20">
        <f t="shared" si="3"/>
        <v>87.87</v>
      </c>
      <c r="R6" s="20">
        <f t="shared" si="3"/>
        <v>1367</v>
      </c>
      <c r="S6" s="20">
        <f t="shared" si="3"/>
        <v>114279</v>
      </c>
      <c r="T6" s="20">
        <f t="shared" si="3"/>
        <v>14.64</v>
      </c>
      <c r="U6" s="20">
        <f t="shared" si="3"/>
        <v>7805.94</v>
      </c>
      <c r="V6" s="20">
        <f t="shared" si="3"/>
        <v>107330</v>
      </c>
      <c r="W6" s="20">
        <f t="shared" si="3"/>
        <v>9.2899999999999991</v>
      </c>
      <c r="X6" s="20">
        <f t="shared" si="3"/>
        <v>11553.28</v>
      </c>
      <c r="Y6" s="21">
        <f>IF(Y7="",NA(),Y7)</f>
        <v>111.53</v>
      </c>
      <c r="Z6" s="21">
        <f t="shared" ref="Z6:AH6" si="4">IF(Z7="",NA(),Z7)</f>
        <v>113.78</v>
      </c>
      <c r="AA6" s="21">
        <f t="shared" si="4"/>
        <v>112.79</v>
      </c>
      <c r="AB6" s="21">
        <f t="shared" si="4"/>
        <v>113.88</v>
      </c>
      <c r="AC6" s="21">
        <f t="shared" si="4"/>
        <v>118.75</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206.37</v>
      </c>
      <c r="AV6" s="21">
        <f t="shared" ref="AV6:BD6" si="6">IF(AV7="",NA(),AV7)</f>
        <v>281.45</v>
      </c>
      <c r="AW6" s="21">
        <f t="shared" si="6"/>
        <v>373.73</v>
      </c>
      <c r="AX6" s="21">
        <f t="shared" si="6"/>
        <v>472.35</v>
      </c>
      <c r="AY6" s="21">
        <f t="shared" si="6"/>
        <v>585.75</v>
      </c>
      <c r="AZ6" s="21">
        <f t="shared" si="6"/>
        <v>75.02</v>
      </c>
      <c r="BA6" s="21">
        <f t="shared" si="6"/>
        <v>73.55</v>
      </c>
      <c r="BB6" s="21">
        <f t="shared" si="6"/>
        <v>71.19</v>
      </c>
      <c r="BC6" s="21">
        <f t="shared" si="6"/>
        <v>77.72</v>
      </c>
      <c r="BD6" s="21">
        <f t="shared" si="6"/>
        <v>86.61</v>
      </c>
      <c r="BE6" s="20" t="str">
        <f>IF(BE7="","",IF(BE7="-","【-】","【"&amp;SUBSTITUTE(TEXT(BE7,"#,##0.00"),"-","△")&amp;"】"))</f>
        <v>【71.39】</v>
      </c>
      <c r="BF6" s="21">
        <f>IF(BF7="",NA(),BF7)</f>
        <v>194.81</v>
      </c>
      <c r="BG6" s="21">
        <f t="shared" ref="BG6:BO6" si="7">IF(BG7="",NA(),BG7)</f>
        <v>184.69</v>
      </c>
      <c r="BH6" s="21">
        <f t="shared" si="7"/>
        <v>168.62</v>
      </c>
      <c r="BI6" s="21">
        <f t="shared" si="7"/>
        <v>158.75</v>
      </c>
      <c r="BJ6" s="21">
        <f t="shared" si="7"/>
        <v>150.55000000000001</v>
      </c>
      <c r="BK6" s="21">
        <f t="shared" si="7"/>
        <v>573.73</v>
      </c>
      <c r="BL6" s="21">
        <f t="shared" si="7"/>
        <v>514.27</v>
      </c>
      <c r="BM6" s="21">
        <f t="shared" si="7"/>
        <v>517.34</v>
      </c>
      <c r="BN6" s="21">
        <f t="shared" si="7"/>
        <v>485.6</v>
      </c>
      <c r="BO6" s="21">
        <f t="shared" si="7"/>
        <v>463.93</v>
      </c>
      <c r="BP6" s="20" t="str">
        <f>IF(BP7="","",IF(BP7="-","【-】","【"&amp;SUBSTITUTE(TEXT(BP7,"#,##0.00"),"-","△")&amp;"】"))</f>
        <v>【669.11】</v>
      </c>
      <c r="BQ6" s="21">
        <f>IF(BQ7="",NA(),BQ7)</f>
        <v>110.3</v>
      </c>
      <c r="BR6" s="21">
        <f t="shared" ref="BR6:BZ6" si="8">IF(BR7="",NA(),BR7)</f>
        <v>110.41</v>
      </c>
      <c r="BS6" s="21">
        <f t="shared" si="8"/>
        <v>111.13</v>
      </c>
      <c r="BT6" s="21">
        <f t="shared" si="8"/>
        <v>115.74</v>
      </c>
      <c r="BU6" s="21">
        <f t="shared" si="8"/>
        <v>119.61</v>
      </c>
      <c r="BV6" s="21">
        <f t="shared" si="8"/>
        <v>100.74</v>
      </c>
      <c r="BW6" s="21">
        <f t="shared" si="8"/>
        <v>100.34</v>
      </c>
      <c r="BX6" s="21">
        <f t="shared" si="8"/>
        <v>99.89</v>
      </c>
      <c r="BY6" s="21">
        <f t="shared" si="8"/>
        <v>99.95</v>
      </c>
      <c r="BZ6" s="21">
        <f t="shared" si="8"/>
        <v>103.4</v>
      </c>
      <c r="CA6" s="20" t="str">
        <f>IF(CA7="","",IF(CA7="-","【-】","【"&amp;SUBSTITUTE(TEXT(CA7,"#,##0.00"),"-","△")&amp;"】"))</f>
        <v>【99.73】</v>
      </c>
      <c r="CB6" s="21">
        <f>IF(CB7="",NA(),CB7)</f>
        <v>71.42</v>
      </c>
      <c r="CC6" s="21">
        <f t="shared" ref="CC6:CK6" si="9">IF(CC7="",NA(),CC7)</f>
        <v>70.650000000000006</v>
      </c>
      <c r="CD6" s="21">
        <f t="shared" si="9"/>
        <v>70.650000000000006</v>
      </c>
      <c r="CE6" s="21">
        <f t="shared" si="9"/>
        <v>67.78</v>
      </c>
      <c r="CF6" s="21">
        <f t="shared" si="9"/>
        <v>66.430000000000007</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97.31</v>
      </c>
      <c r="CY6" s="21">
        <f t="shared" ref="CY6:DG6" si="11">IF(CY7="",NA(),CY7)</f>
        <v>97.32</v>
      </c>
      <c r="CZ6" s="21">
        <f t="shared" si="11"/>
        <v>97.33</v>
      </c>
      <c r="DA6" s="21">
        <f t="shared" si="11"/>
        <v>97.33</v>
      </c>
      <c r="DB6" s="21">
        <f t="shared" si="11"/>
        <v>97.33</v>
      </c>
      <c r="DC6" s="21">
        <f t="shared" si="11"/>
        <v>97.4</v>
      </c>
      <c r="DD6" s="21">
        <f t="shared" si="11"/>
        <v>96.96</v>
      </c>
      <c r="DE6" s="21">
        <f t="shared" si="11"/>
        <v>96.97</v>
      </c>
      <c r="DF6" s="21">
        <f t="shared" si="11"/>
        <v>97.7</v>
      </c>
      <c r="DG6" s="21">
        <f t="shared" si="11"/>
        <v>97.59</v>
      </c>
      <c r="DH6" s="20" t="str">
        <f>IF(DH7="","",IF(DH7="-","【-】","【"&amp;SUBSTITUTE(TEXT(DH7,"#,##0.00"),"-","△")&amp;"】"))</f>
        <v>【95.72】</v>
      </c>
      <c r="DI6" s="21">
        <f>IF(DI7="",NA(),DI7)</f>
        <v>7.3</v>
      </c>
      <c r="DJ6" s="21">
        <f t="shared" ref="DJ6:DR6" si="12">IF(DJ7="",NA(),DJ7)</f>
        <v>10.9</v>
      </c>
      <c r="DK6" s="21">
        <f t="shared" si="12"/>
        <v>14.45</v>
      </c>
      <c r="DL6" s="21">
        <f t="shared" si="12"/>
        <v>17.79</v>
      </c>
      <c r="DM6" s="21">
        <f t="shared" si="12"/>
        <v>21.29</v>
      </c>
      <c r="DN6" s="21">
        <f t="shared" si="12"/>
        <v>28.35</v>
      </c>
      <c r="DO6" s="21">
        <f t="shared" si="12"/>
        <v>25.13</v>
      </c>
      <c r="DP6" s="21">
        <f t="shared" si="12"/>
        <v>24.54</v>
      </c>
      <c r="DQ6" s="21">
        <f t="shared" si="12"/>
        <v>23.38</v>
      </c>
      <c r="DR6" s="21">
        <f t="shared" si="12"/>
        <v>24.59</v>
      </c>
      <c r="DS6" s="20" t="str">
        <f>IF(DS7="","",IF(DS7="-","【-】","【"&amp;SUBSTITUTE(TEXT(DS7,"#,##0.00"),"-","△")&amp;"】"))</f>
        <v>【38.17】</v>
      </c>
      <c r="DT6" s="20">
        <f>IF(DT7="",NA(),DT7)</f>
        <v>0</v>
      </c>
      <c r="DU6" s="20">
        <f t="shared" ref="DU6:EC6" si="13">IF(DU7="",NA(),DU7)</f>
        <v>0</v>
      </c>
      <c r="DV6" s="20">
        <f t="shared" si="13"/>
        <v>0</v>
      </c>
      <c r="DW6" s="20">
        <f t="shared" si="13"/>
        <v>0</v>
      </c>
      <c r="DX6" s="20">
        <f t="shared" si="13"/>
        <v>0</v>
      </c>
      <c r="DY6" s="21">
        <f t="shared" si="13"/>
        <v>6.7</v>
      </c>
      <c r="DZ6" s="21">
        <f t="shared" si="13"/>
        <v>6.4</v>
      </c>
      <c r="EA6" s="21">
        <f t="shared" si="13"/>
        <v>7.66</v>
      </c>
      <c r="EB6" s="21">
        <f t="shared" si="13"/>
        <v>8.1999999999999993</v>
      </c>
      <c r="EC6" s="21">
        <f t="shared" si="13"/>
        <v>9.43</v>
      </c>
      <c r="ED6" s="20" t="str">
        <f>IF(ED7="","",IF(ED7="-","【-】","【"&amp;SUBSTITUTE(TEXT(ED7,"#,##0.00"),"-","△")&amp;"】"))</f>
        <v>【6.54】</v>
      </c>
      <c r="EE6" s="21">
        <f>IF(EE7="",NA(),EE7)</f>
        <v>0.1</v>
      </c>
      <c r="EF6" s="20">
        <f t="shared" ref="EF6:EN6" si="14">IF(EF7="",NA(),EF7)</f>
        <v>0</v>
      </c>
      <c r="EG6" s="20">
        <f t="shared" si="14"/>
        <v>0</v>
      </c>
      <c r="EH6" s="20">
        <f t="shared" si="14"/>
        <v>0</v>
      </c>
      <c r="EI6" s="20">
        <f t="shared" si="14"/>
        <v>0</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112453</v>
      </c>
      <c r="D7" s="23">
        <v>46</v>
      </c>
      <c r="E7" s="23">
        <v>17</v>
      </c>
      <c r="F7" s="23">
        <v>1</v>
      </c>
      <c r="G7" s="23">
        <v>0</v>
      </c>
      <c r="H7" s="23" t="s">
        <v>95</v>
      </c>
      <c r="I7" s="23" t="s">
        <v>96</v>
      </c>
      <c r="J7" s="23" t="s">
        <v>97</v>
      </c>
      <c r="K7" s="23" t="s">
        <v>98</v>
      </c>
      <c r="L7" s="23" t="s">
        <v>99</v>
      </c>
      <c r="M7" s="23" t="s">
        <v>100</v>
      </c>
      <c r="N7" s="24" t="s">
        <v>101</v>
      </c>
      <c r="O7" s="24">
        <v>83.69</v>
      </c>
      <c r="P7" s="24">
        <v>94.11</v>
      </c>
      <c r="Q7" s="24">
        <v>87.87</v>
      </c>
      <c r="R7" s="24">
        <v>1367</v>
      </c>
      <c r="S7" s="24">
        <v>114279</v>
      </c>
      <c r="T7" s="24">
        <v>14.64</v>
      </c>
      <c r="U7" s="24">
        <v>7805.94</v>
      </c>
      <c r="V7" s="24">
        <v>107330</v>
      </c>
      <c r="W7" s="24">
        <v>9.2899999999999991</v>
      </c>
      <c r="X7" s="24">
        <v>11553.28</v>
      </c>
      <c r="Y7" s="24">
        <v>111.53</v>
      </c>
      <c r="Z7" s="24">
        <v>113.78</v>
      </c>
      <c r="AA7" s="24">
        <v>112.79</v>
      </c>
      <c r="AB7" s="24">
        <v>113.88</v>
      </c>
      <c r="AC7" s="24">
        <v>118.75</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206.37</v>
      </c>
      <c r="AV7" s="24">
        <v>281.45</v>
      </c>
      <c r="AW7" s="24">
        <v>373.73</v>
      </c>
      <c r="AX7" s="24">
        <v>472.35</v>
      </c>
      <c r="AY7" s="24">
        <v>585.75</v>
      </c>
      <c r="AZ7" s="24">
        <v>75.02</v>
      </c>
      <c r="BA7" s="24">
        <v>73.55</v>
      </c>
      <c r="BB7" s="24">
        <v>71.19</v>
      </c>
      <c r="BC7" s="24">
        <v>77.72</v>
      </c>
      <c r="BD7" s="24">
        <v>86.61</v>
      </c>
      <c r="BE7" s="24">
        <v>71.39</v>
      </c>
      <c r="BF7" s="24">
        <v>194.81</v>
      </c>
      <c r="BG7" s="24">
        <v>184.69</v>
      </c>
      <c r="BH7" s="24">
        <v>168.62</v>
      </c>
      <c r="BI7" s="24">
        <v>158.75</v>
      </c>
      <c r="BJ7" s="24">
        <v>150.55000000000001</v>
      </c>
      <c r="BK7" s="24">
        <v>573.73</v>
      </c>
      <c r="BL7" s="24">
        <v>514.27</v>
      </c>
      <c r="BM7" s="24">
        <v>517.34</v>
      </c>
      <c r="BN7" s="24">
        <v>485.6</v>
      </c>
      <c r="BO7" s="24">
        <v>463.93</v>
      </c>
      <c r="BP7" s="24">
        <v>669.11</v>
      </c>
      <c r="BQ7" s="24">
        <v>110.3</v>
      </c>
      <c r="BR7" s="24">
        <v>110.41</v>
      </c>
      <c r="BS7" s="24">
        <v>111.13</v>
      </c>
      <c r="BT7" s="24">
        <v>115.74</v>
      </c>
      <c r="BU7" s="24">
        <v>119.61</v>
      </c>
      <c r="BV7" s="24">
        <v>100.74</v>
      </c>
      <c r="BW7" s="24">
        <v>100.34</v>
      </c>
      <c r="BX7" s="24">
        <v>99.89</v>
      </c>
      <c r="BY7" s="24">
        <v>99.95</v>
      </c>
      <c r="BZ7" s="24">
        <v>103.4</v>
      </c>
      <c r="CA7" s="24">
        <v>99.73</v>
      </c>
      <c r="CB7" s="24">
        <v>71.42</v>
      </c>
      <c r="CC7" s="24">
        <v>70.650000000000006</v>
      </c>
      <c r="CD7" s="24">
        <v>70.650000000000006</v>
      </c>
      <c r="CE7" s="24">
        <v>67.78</v>
      </c>
      <c r="CF7" s="24">
        <v>66.430000000000007</v>
      </c>
      <c r="CG7" s="24">
        <v>112.75</v>
      </c>
      <c r="CH7" s="24">
        <v>113.49</v>
      </c>
      <c r="CI7" s="24">
        <v>112.4</v>
      </c>
      <c r="CJ7" s="24">
        <v>110.21</v>
      </c>
      <c r="CK7" s="24">
        <v>110.26</v>
      </c>
      <c r="CL7" s="24">
        <v>134.97999999999999</v>
      </c>
      <c r="CM7" s="24" t="s">
        <v>101</v>
      </c>
      <c r="CN7" s="24" t="s">
        <v>101</v>
      </c>
      <c r="CO7" s="24" t="s">
        <v>101</v>
      </c>
      <c r="CP7" s="24" t="s">
        <v>101</v>
      </c>
      <c r="CQ7" s="24" t="s">
        <v>101</v>
      </c>
      <c r="CR7" s="24">
        <v>64.650000000000006</v>
      </c>
      <c r="CS7" s="24">
        <v>62.96</v>
      </c>
      <c r="CT7" s="24">
        <v>62.97</v>
      </c>
      <c r="CU7" s="24">
        <v>64.930000000000007</v>
      </c>
      <c r="CV7" s="24">
        <v>65.680000000000007</v>
      </c>
      <c r="CW7" s="24">
        <v>59.99</v>
      </c>
      <c r="CX7" s="24">
        <v>97.31</v>
      </c>
      <c r="CY7" s="24">
        <v>97.32</v>
      </c>
      <c r="CZ7" s="24">
        <v>97.33</v>
      </c>
      <c r="DA7" s="24">
        <v>97.33</v>
      </c>
      <c r="DB7" s="24">
        <v>97.33</v>
      </c>
      <c r="DC7" s="24">
        <v>97.4</v>
      </c>
      <c r="DD7" s="24">
        <v>96.96</v>
      </c>
      <c r="DE7" s="24">
        <v>96.97</v>
      </c>
      <c r="DF7" s="24">
        <v>97.7</v>
      </c>
      <c r="DG7" s="24">
        <v>97.59</v>
      </c>
      <c r="DH7" s="24">
        <v>95.72</v>
      </c>
      <c r="DI7" s="24">
        <v>7.3</v>
      </c>
      <c r="DJ7" s="24">
        <v>10.9</v>
      </c>
      <c r="DK7" s="24">
        <v>14.45</v>
      </c>
      <c r="DL7" s="24">
        <v>17.79</v>
      </c>
      <c r="DM7" s="24">
        <v>21.29</v>
      </c>
      <c r="DN7" s="24">
        <v>28.35</v>
      </c>
      <c r="DO7" s="24">
        <v>25.13</v>
      </c>
      <c r="DP7" s="24">
        <v>24.54</v>
      </c>
      <c r="DQ7" s="24">
        <v>23.38</v>
      </c>
      <c r="DR7" s="24">
        <v>24.59</v>
      </c>
      <c r="DS7" s="24">
        <v>38.17</v>
      </c>
      <c r="DT7" s="24">
        <v>0</v>
      </c>
      <c r="DU7" s="24">
        <v>0</v>
      </c>
      <c r="DV7" s="24">
        <v>0</v>
      </c>
      <c r="DW7" s="24">
        <v>0</v>
      </c>
      <c r="DX7" s="24">
        <v>0</v>
      </c>
      <c r="DY7" s="24">
        <v>6.7</v>
      </c>
      <c r="DZ7" s="24">
        <v>6.4</v>
      </c>
      <c r="EA7" s="24">
        <v>7.66</v>
      </c>
      <c r="EB7" s="24">
        <v>8.1999999999999993</v>
      </c>
      <c r="EC7" s="24">
        <v>9.43</v>
      </c>
      <c r="ED7" s="24">
        <v>6.54</v>
      </c>
      <c r="EE7" s="24">
        <v>0.1</v>
      </c>
      <c r="EF7" s="24">
        <v>0</v>
      </c>
      <c r="EG7" s="24">
        <v>0</v>
      </c>
      <c r="EH7" s="24">
        <v>0</v>
      </c>
      <c r="EI7" s="24">
        <v>0</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2023-01-23T00:31:16Z</cp:lastPrinted>
  <dcterms:created xsi:type="dcterms:W3CDTF">2023-01-12T23:28:32Z</dcterms:created>
  <dcterms:modified xsi:type="dcterms:W3CDTF">2023-01-23T00:39:54Z</dcterms:modified>
  <cp:category/>
</cp:coreProperties>
</file>