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svjfile\FILE\【080】都市政策部\【005】上下水道課\【000】上下水道課共有\経営比較分析表\R5下水\"/>
    </mc:Choice>
  </mc:AlternateContent>
  <xr:revisionPtr revIDLastSave="0" documentId="13_ncr:1_{B5D24685-D3C7-4B39-925D-2482FC579381}" xr6:coauthVersionLast="36" xr6:coauthVersionMax="36" xr10:uidLastSave="{00000000-0000-0000-0000-000000000000}"/>
  <workbookProtection workbookAlgorithmName="SHA-512" workbookHashValue="LraqEOSo8orjHrelEyLKTn7OB0SmYSVR6nD2Z9c3q54/D7CYcoNgi40cTJzDwq3ducT673RVU7LxDG1iCan/3Q==" workbookSaltValue="ISWbK71KRNv2E0zXOotCbQ=="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V6" i="5"/>
  <c r="AL10" i="4" s="1"/>
  <c r="U6" i="5"/>
  <c r="T6" i="5"/>
  <c r="S6" i="5"/>
  <c r="AL8" i="4" s="1"/>
  <c r="R6" i="5"/>
  <c r="Q6" i="5"/>
  <c r="W10" i="4" s="1"/>
  <c r="P6" i="5"/>
  <c r="O6" i="5"/>
  <c r="I10" i="4" s="1"/>
  <c r="N6" i="5"/>
  <c r="B10" i="4" s="1"/>
  <c r="M6" i="5"/>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AT10" i="4"/>
  <c r="AD10" i="4"/>
  <c r="P10" i="4"/>
  <c r="BB8" i="4"/>
  <c r="AT8" i="4"/>
  <c r="AD8" i="4"/>
  <c r="W8" i="4"/>
  <c r="P8" i="4"/>
  <c r="B6" i="4"/>
</calcChain>
</file>

<file path=xl/sharedStrings.xml><?xml version="1.0" encoding="utf-8"?>
<sst xmlns="http://schemas.openxmlformats.org/spreadsheetml/2006/main" count="236" uniqueCount="116">
  <si>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</si>
  <si>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</si>
  <si>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</si>
  <si>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</si>
  <si>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</si>
  <si>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</si>
  <si>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</si>
  <si>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</si>
  <si>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</si>
  <si>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</si>
  <si>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</si>
  <si>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</si>
  <si>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</si>
  <si>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</si>
  <si>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</si>
  <si>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</si>
  <si>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</si>
  <si>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</si>
  <si>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</si>
  <si>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</si>
  <si>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</si>
  <si>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</si>
  <si>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</si>
  <si>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</si>
  <si>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</si>
  <si>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</si>
  <si>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</si>
  <si>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</si>
  <si>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</si>
  <si>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</si>
  <si>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</si>
  <si>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</si>
  <si>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</si>
  <si>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</si>
  <si>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</si>
  <si>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</si>
  <si>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</si>
  <si>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</si>
  <si>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</si>
  <si>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</si>
  <si>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</si>
  <si>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</si>
  <si>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</si>
  <si>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</si>
  <si>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</si>
  <si>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</si>
  <si>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</si>
  <si>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</si>
  <si>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</si>
  <si>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</si>
  <si>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</si>
  <si>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</si>
  <si>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</si>
  <si>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</si>
  <si>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</si>
  <si>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</si>
  <si>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</si>
  <si>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</si>
  <si>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</si>
  <si>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</si>
  <si>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</si>
  <si>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</si>
  <si>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</si>
  <si>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</si>
  <si>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</si>
  <si>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</si>
  <si>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</si>
  <si>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</si>
  <si>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</si>
  <si>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</si>
  <si>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</si>
  <si>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</si>
  <si>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</si>
  <si>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</si>
  <si>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</si>
  <si>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</si>
  <si>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</si>
  <si>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</si>
  <si>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</si>
  <si>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</si>
  <si>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</si>
  <si>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</si>
  <si>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</si>
  <si>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</si>
  <si>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</si>
  <si>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</si>
  <si>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</si>
  <si>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</si>
  <si>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</si>
  <si>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</si>
  <si>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</si>
  <si>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</si>
  <si>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</si>
  <si>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</si>
  <si>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</si>
  <si>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</si>
  <si>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ふじみ野市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</si>
  <si>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</si>
  <si>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</si>
  <si>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</si>
  <si>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</si>
  <si>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</si>
  <si>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</si>
  <si>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</si>
  <si>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</si>
  <si>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</si>
  <si>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</si>
  <si>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</si>
  <si>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</si>
  <si>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</si>
  <si>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</si>
  <si>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</si>
  <si>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</si>
  <si>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
　100％を上回っており、類似団体平均値よりも高い数値で推移しています。しかし、令和４年度から大規模な雨水貯留浸透施設の整備や汚水管渠の新規整備事業に着手していることに加え、今後迎える老朽化に伴う管渠の更新に備えて財源の確保が必要であるため、引き続き安定的な使用料収入の確保や経費削減に努めます。なお、令和4年度は、川崎調整池関連事業に着手による国庫補助金収入の増加により、雨水処理負担金収入が減少したため、前年度と比較して経常収支比率が下がっています。
②「累積欠損金」
　累積欠損金は発生していませんが、長期的に見ると料金収入の減少が予想されるため、注意しています。
③「流動比率」
　100％を大きく超えており、流動資産の中で大きな割合を占める現金及び預金が使用料収入により増加しているため、短期的な債務に対する支払能力については今のところ問題ありません。しかし、新規事業着手により企業債借入額の増加が見込まれるため、注意をしています。
④「企業債残高対事業規模比率」
　類似団体平均値を大きく下回り、過去に借入を行った企業債の償還も進んでいます。しかし、雨水貯留浸透施設の整備や、汚水管渠新規整備・更新にあたり、企業債借入額の増加が見込まれるため、計画的な企業債管理を行う必要があります。
⑤「経費回収率」
　100％を上回り、使用料で回収すべき経費を賄うことができています。しかし、今後は施設老朽化に伴い維持管理費の増加が見込まれるため、引き続き安定的な使用料収入の確保や経費削減に努めます。なお、令和４年度は下水道使用料の減免を実施したことにより、経費回収率が例年よりも下がっています。
⑥「汚水処理原価」
　類似団体平均値を下回り、他団体と比べ低く抑えることができていますが、不明水対策・接続率向上・維持管理費の削減等を進めることでさらに低く抑えられると考えます。
⑧「水洗化率」
　類似団体平均値とほぼ同数値で横ばい状態が続いています。公共下水道未整備地区において汚水管渠の新規整備に着手しており、水洗化率の向上を見込んでいます。</t>
    <rPh sb="29" eb="30">
      <t>チ</t>
    </rPh>
    <rPh sb="57" eb="60">
      <t>ダイキボ</t>
    </rPh>
    <rPh sb="102" eb="105">
      <t>ロウキュウカ</t>
    </rPh>
    <rPh sb="106" eb="107">
      <t>トモナ</t>
    </rPh>
    <rPh sb="161" eb="163">
      <t>レイワ</t>
    </rPh>
    <rPh sb="164" eb="166">
      <t>ネンド</t>
    </rPh>
    <rPh sb="168" eb="170">
      <t>カワサキ</t>
    </rPh>
    <rPh sb="170" eb="173">
      <t>チョウセイチ</t>
    </rPh>
    <rPh sb="173" eb="175">
      <t>カンレン</t>
    </rPh>
    <rPh sb="175" eb="177">
      <t>ジギョウ</t>
    </rPh>
    <rPh sb="178" eb="180">
      <t>チャクシュ</t>
    </rPh>
    <rPh sb="183" eb="185">
      <t>コッコ</t>
    </rPh>
    <rPh sb="185" eb="188">
      <t>ホジョキン</t>
    </rPh>
    <rPh sb="188" eb="190">
      <t>シュウニュウ</t>
    </rPh>
    <rPh sb="191" eb="193">
      <t>ゾウカ</t>
    </rPh>
    <rPh sb="197" eb="199">
      <t>ウスイ</t>
    </rPh>
    <rPh sb="199" eb="201">
      <t>ショリ</t>
    </rPh>
    <rPh sb="201" eb="203">
      <t>フタン</t>
    </rPh>
    <rPh sb="203" eb="204">
      <t>キン</t>
    </rPh>
    <rPh sb="204" eb="206">
      <t>シュウニュウ</t>
    </rPh>
    <rPh sb="207" eb="209">
      <t>ゲンショウ</t>
    </rPh>
    <rPh sb="214" eb="217">
      <t>ゼンネンド</t>
    </rPh>
    <rPh sb="218" eb="220">
      <t>ヒカク</t>
    </rPh>
    <rPh sb="222" eb="224">
      <t>ケイジョウ</t>
    </rPh>
    <rPh sb="224" eb="226">
      <t>シュウシ</t>
    </rPh>
    <rPh sb="226" eb="228">
      <t>ヒリツ</t>
    </rPh>
    <rPh sb="229" eb="230">
      <t>サ</t>
    </rPh>
    <rPh sb="455" eb="456">
      <t>チ</t>
    </rPh>
    <rPh sb="690" eb="692">
      <t>ケイヒ</t>
    </rPh>
    <rPh sb="692" eb="694">
      <t>カイシュウ</t>
    </rPh>
    <rPh sb="694" eb="695">
      <t>リツ</t>
    </rPh>
    <rPh sb="721" eb="723">
      <t>ルイジ</t>
    </rPh>
    <rPh sb="723" eb="725">
      <t>ダンタイ</t>
    </rPh>
    <rPh sb="725" eb="727">
      <t>ヘイキン</t>
    </rPh>
    <rPh sb="727" eb="728">
      <t>チ</t>
    </rPh>
    <rPh sb="809" eb="811">
      <t>ルイジ</t>
    </rPh>
    <rPh sb="811" eb="813">
      <t>ダンタイ</t>
    </rPh>
    <rPh sb="813" eb="815">
      <t>ヘイキン</t>
    </rPh>
    <rPh sb="815" eb="816">
      <t>チ</t>
    </rPh>
    <phoneticPr fontId="4"/>
  </si>
  <si>
    <t>①「有形固定資産減価償却率」
　類似団体平均値を下回っていますが、これは平成28年度から公営企業会計に移行した影響です。建設から40年以上経過している管渠が一定程度存在するため、実際の数値より老朽化が進んでいます。
　次に挙げる「管渠老朽化率」の状況も注視しながら、計画的な施設の管理に努めます。
②「管渠老朽化率」　③「管渠改善率」
　法定耐用年数を超えた管渠は存在しません。しかし、昭和50年以降に集中的に管渠整備を行ったため、今後更新時期を迎える管路施設が急増することが予想されます。ストックマネジメント計画に基づき、適切な設備更新を進めていくとともに、財源の確保に努めます。　</t>
    <rPh sb="16" eb="22">
      <t>ルイジダンタイヘイキン</t>
    </rPh>
    <rPh sb="22" eb="23">
      <t>チ</t>
    </rPh>
    <phoneticPr fontId="4"/>
  </si>
  <si>
    <t>本市下水道事業の経営状況は、黒字が続き、短期的な債務に対する支払い能力についても問題がなく、各指標の値を類似団体と比較しても、現時点では良好であると言えます。しかし、令和４年度から大規模な雨水貯留浸透施設や汚水管渠の新規整備事業に着手していることに加え、今後は老朽化に伴う更新事業にも着手していくため、資金需要の増加が見込まれます。
　このような状況を踏まえ、平成30年度に策定した下水道事業経営戦略（令和６年度から新たな計画に切り替え）及びストックマネジメント計画をもとに計画的な投資更新計画を進め、適正な使用料収入を確保しつつ、経費削減を図り、持続可能な下水道事業運営を目指します。</t>
    <rPh sb="201" eb="203">
      <t>レイワ</t>
    </rPh>
    <rPh sb="204" eb="206">
      <t>ネンド</t>
    </rPh>
    <rPh sb="208" eb="209">
      <t>アラ</t>
    </rPh>
    <rPh sb="211" eb="213">
      <t>ケイカク</t>
    </rPh>
    <rPh sb="214" eb="215">
      <t>キ</t>
    </rPh>
    <rPh sb="216" eb="217">
      <t>カ</t>
    </rPh>
    <rPh sb="219" eb="220">
      <t>オヨ</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</si>
</sst>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8BB-4C9D-88EB-77EBA3FE3FB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0.16</c:v>
                </c:pt>
                <c:pt idx="2">
                  <c:v>0.14000000000000001</c:v>
                </c:pt>
                <c:pt idx="3">
                  <c:v>0.15</c:v>
                </c:pt>
                <c:pt idx="4">
                  <c:v>0.16</c:v>
                </c:pt>
              </c:numCache>
            </c:numRef>
          </c:val>
          <c:smooth val="0"/>
          <c:extLst>
            <c:ext xmlns:c16="http://schemas.microsoft.com/office/drawing/2014/chart" uri="{C3380CC4-5D6E-409C-BE32-E72D297353CC}">
              <c16:uniqueId val="{00000001-28BB-4C9D-88EB-77EBA3FE3FB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E70-4C71-8790-F6FAD424539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62.96</c:v>
                </c:pt>
                <c:pt idx="1">
                  <c:v>62.97</c:v>
                </c:pt>
                <c:pt idx="2">
                  <c:v>64.930000000000007</c:v>
                </c:pt>
                <c:pt idx="3">
                  <c:v>65.680000000000007</c:v>
                </c:pt>
                <c:pt idx="4">
                  <c:v>63.62</c:v>
                </c:pt>
              </c:numCache>
            </c:numRef>
          </c:val>
          <c:smooth val="0"/>
          <c:extLst>
            <c:ext xmlns:c16="http://schemas.microsoft.com/office/drawing/2014/chart" uri="{C3380CC4-5D6E-409C-BE32-E72D297353CC}">
              <c16:uniqueId val="{00000001-0E70-4C71-8790-F6FAD424539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97.32</c:v>
                </c:pt>
                <c:pt idx="1">
                  <c:v>97.33</c:v>
                </c:pt>
                <c:pt idx="2">
                  <c:v>97.33</c:v>
                </c:pt>
                <c:pt idx="3">
                  <c:v>97.33</c:v>
                </c:pt>
                <c:pt idx="4">
                  <c:v>97.33</c:v>
                </c:pt>
              </c:numCache>
            </c:numRef>
          </c:val>
          <c:extLst>
            <c:ext xmlns:c16="http://schemas.microsoft.com/office/drawing/2014/chart" uri="{C3380CC4-5D6E-409C-BE32-E72D297353CC}">
              <c16:uniqueId val="{00000000-2A30-4F07-ACD0-BFCC1CF3142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96.96</c:v>
                </c:pt>
                <c:pt idx="1">
                  <c:v>96.97</c:v>
                </c:pt>
                <c:pt idx="2">
                  <c:v>97.7</c:v>
                </c:pt>
                <c:pt idx="3">
                  <c:v>97.59</c:v>
                </c:pt>
                <c:pt idx="4">
                  <c:v>97.53</c:v>
                </c:pt>
              </c:numCache>
            </c:numRef>
          </c:val>
          <c:smooth val="0"/>
          <c:extLst>
            <c:ext xmlns:c16="http://schemas.microsoft.com/office/drawing/2014/chart" uri="{C3380CC4-5D6E-409C-BE32-E72D297353CC}">
              <c16:uniqueId val="{00000001-2A30-4F07-ACD0-BFCC1CF3142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113.78</c:v>
                </c:pt>
                <c:pt idx="1">
                  <c:v>112.79</c:v>
                </c:pt>
                <c:pt idx="2">
                  <c:v>113.88</c:v>
                </c:pt>
                <c:pt idx="3">
                  <c:v>118.75</c:v>
                </c:pt>
                <c:pt idx="4">
                  <c:v>109.61</c:v>
                </c:pt>
              </c:numCache>
            </c:numRef>
          </c:val>
          <c:extLst>
            <c:ext xmlns:c16="http://schemas.microsoft.com/office/drawing/2014/chart" uri="{C3380CC4-5D6E-409C-BE32-E72D297353CC}">
              <c16:uniqueId val="{00000000-2BFF-45CA-BCA7-BDCCBCA42183}"/>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108.87</c:v>
                </c:pt>
                <c:pt idx="1">
                  <c:v>109</c:v>
                </c:pt>
                <c:pt idx="2">
                  <c:v>107.09</c:v>
                </c:pt>
                <c:pt idx="3">
                  <c:v>107.96</c:v>
                </c:pt>
                <c:pt idx="4">
                  <c:v>107.29</c:v>
                </c:pt>
              </c:numCache>
            </c:numRef>
          </c:val>
          <c:smooth val="0"/>
          <c:extLst>
            <c:ext xmlns:c16="http://schemas.microsoft.com/office/drawing/2014/chart" uri="{C3380CC4-5D6E-409C-BE32-E72D297353CC}">
              <c16:uniqueId val="{00000001-2BFF-45CA-BCA7-BDCCBCA42183}"/>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10.9</c:v>
                </c:pt>
                <c:pt idx="1">
                  <c:v>14.45</c:v>
                </c:pt>
                <c:pt idx="2">
                  <c:v>17.79</c:v>
                </c:pt>
                <c:pt idx="3">
                  <c:v>21.29</c:v>
                </c:pt>
                <c:pt idx="4">
                  <c:v>24.79</c:v>
                </c:pt>
              </c:numCache>
            </c:numRef>
          </c:val>
          <c:extLst>
            <c:ext xmlns:c16="http://schemas.microsoft.com/office/drawing/2014/chart" uri="{C3380CC4-5D6E-409C-BE32-E72D297353CC}">
              <c16:uniqueId val="{00000000-A113-4C19-9619-659C7D63BFB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25.13</c:v>
                </c:pt>
                <c:pt idx="1">
                  <c:v>24.54</c:v>
                </c:pt>
                <c:pt idx="2">
                  <c:v>23.38</c:v>
                </c:pt>
                <c:pt idx="3">
                  <c:v>24.59</c:v>
                </c:pt>
                <c:pt idx="4">
                  <c:v>26.87</c:v>
                </c:pt>
              </c:numCache>
            </c:numRef>
          </c:val>
          <c:smooth val="0"/>
          <c:extLst>
            <c:ext xmlns:c16="http://schemas.microsoft.com/office/drawing/2014/chart" uri="{C3380CC4-5D6E-409C-BE32-E72D297353CC}">
              <c16:uniqueId val="{00000001-A113-4C19-9619-659C7D63BFB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CD-47F3-8420-C25C8ED9908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6.4</c:v>
                </c:pt>
                <c:pt idx="1">
                  <c:v>7.66</c:v>
                </c:pt>
                <c:pt idx="2">
                  <c:v>8.1999999999999993</c:v>
                </c:pt>
                <c:pt idx="3">
                  <c:v>9.43</c:v>
                </c:pt>
                <c:pt idx="4">
                  <c:v>12.4</c:v>
                </c:pt>
              </c:numCache>
            </c:numRef>
          </c:val>
          <c:smooth val="0"/>
          <c:extLst>
            <c:ext xmlns:c16="http://schemas.microsoft.com/office/drawing/2014/chart" uri="{C3380CC4-5D6E-409C-BE32-E72D297353CC}">
              <c16:uniqueId val="{00000001-68CD-47F3-8420-C25C8ED9908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3F-4D85-9C18-3A06677B9759}"/>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0.39</c:v>
                </c:pt>
                <c:pt idx="1">
                  <c:v>0.28000000000000003</c:v>
                </c:pt>
                <c:pt idx="2">
                  <c:v>0.59</c:v>
                </c:pt>
                <c:pt idx="3">
                  <c:v>0.68</c:v>
                </c:pt>
                <c:pt idx="4">
                  <c:v>0.9</c:v>
                </c:pt>
              </c:numCache>
            </c:numRef>
          </c:val>
          <c:smooth val="0"/>
          <c:extLst>
            <c:ext xmlns:c16="http://schemas.microsoft.com/office/drawing/2014/chart" uri="{C3380CC4-5D6E-409C-BE32-E72D297353CC}">
              <c16:uniqueId val="{00000001-C03F-4D85-9C18-3A06677B9759}"/>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281.45</c:v>
                </c:pt>
                <c:pt idx="1">
                  <c:v>373.73</c:v>
                </c:pt>
                <c:pt idx="2">
                  <c:v>472.35</c:v>
                </c:pt>
                <c:pt idx="3">
                  <c:v>585.75</c:v>
                </c:pt>
                <c:pt idx="4">
                  <c:v>660.19</c:v>
                </c:pt>
              </c:numCache>
            </c:numRef>
          </c:val>
          <c:extLst>
            <c:ext xmlns:c16="http://schemas.microsoft.com/office/drawing/2014/chart" uri="{C3380CC4-5D6E-409C-BE32-E72D297353CC}">
              <c16:uniqueId val="{00000000-C688-4CD1-856B-74A2C6549322}"/>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73.55</c:v>
                </c:pt>
                <c:pt idx="1">
                  <c:v>71.19</c:v>
                </c:pt>
                <c:pt idx="2">
                  <c:v>77.72</c:v>
                </c:pt>
                <c:pt idx="3">
                  <c:v>86.61</c:v>
                </c:pt>
                <c:pt idx="4">
                  <c:v>100.73</c:v>
                </c:pt>
              </c:numCache>
            </c:numRef>
          </c:val>
          <c:smooth val="0"/>
          <c:extLst>
            <c:ext xmlns:c16="http://schemas.microsoft.com/office/drawing/2014/chart" uri="{C3380CC4-5D6E-409C-BE32-E72D297353CC}">
              <c16:uniqueId val="{00000001-C688-4CD1-856B-74A2C6549322}"/>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184.69</c:v>
                </c:pt>
                <c:pt idx="1">
                  <c:v>168.62</c:v>
                </c:pt>
                <c:pt idx="2">
                  <c:v>158.75</c:v>
                </c:pt>
                <c:pt idx="3">
                  <c:v>150.55000000000001</c:v>
                </c:pt>
                <c:pt idx="4">
                  <c:v>198.69</c:v>
                </c:pt>
              </c:numCache>
            </c:numRef>
          </c:val>
          <c:extLst>
            <c:ext xmlns:c16="http://schemas.microsoft.com/office/drawing/2014/chart" uri="{C3380CC4-5D6E-409C-BE32-E72D297353CC}">
              <c16:uniqueId val="{00000000-6E4B-4305-A432-BF73BF8A459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514.27</c:v>
                </c:pt>
                <c:pt idx="1">
                  <c:v>517.34</c:v>
                </c:pt>
                <c:pt idx="2">
                  <c:v>485.6</c:v>
                </c:pt>
                <c:pt idx="3">
                  <c:v>463.93</c:v>
                </c:pt>
                <c:pt idx="4">
                  <c:v>481.88</c:v>
                </c:pt>
              </c:numCache>
            </c:numRef>
          </c:val>
          <c:smooth val="0"/>
          <c:extLst>
            <c:ext xmlns:c16="http://schemas.microsoft.com/office/drawing/2014/chart" uri="{C3380CC4-5D6E-409C-BE32-E72D297353CC}">
              <c16:uniqueId val="{00000001-6E4B-4305-A432-BF73BF8A459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110.41</c:v>
                </c:pt>
                <c:pt idx="1">
                  <c:v>111.13</c:v>
                </c:pt>
                <c:pt idx="2">
                  <c:v>115.74</c:v>
                </c:pt>
                <c:pt idx="3">
                  <c:v>119.61</c:v>
                </c:pt>
                <c:pt idx="4">
                  <c:v>107.55</c:v>
                </c:pt>
              </c:numCache>
            </c:numRef>
          </c:val>
          <c:extLst>
            <c:ext xmlns:c16="http://schemas.microsoft.com/office/drawing/2014/chart" uri="{C3380CC4-5D6E-409C-BE32-E72D297353CC}">
              <c16:uniqueId val="{00000000-8A36-47F3-B097-C508228E188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100.34</c:v>
                </c:pt>
                <c:pt idx="1">
                  <c:v>99.89</c:v>
                </c:pt>
                <c:pt idx="2">
                  <c:v>99.95</c:v>
                </c:pt>
                <c:pt idx="3">
                  <c:v>103.4</c:v>
                </c:pt>
                <c:pt idx="4">
                  <c:v>101.87</c:v>
                </c:pt>
              </c:numCache>
            </c:numRef>
          </c:val>
          <c:smooth val="0"/>
          <c:extLst>
            <c:ext xmlns:c16="http://schemas.microsoft.com/office/drawing/2014/chart" uri="{C3380CC4-5D6E-409C-BE32-E72D297353CC}">
              <c16:uniqueId val="{00000001-8A36-47F3-B097-C508228E188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70.650000000000006</c:v>
                </c:pt>
                <c:pt idx="1">
                  <c:v>70.650000000000006</c:v>
                </c:pt>
                <c:pt idx="2">
                  <c:v>67.78</c:v>
                </c:pt>
                <c:pt idx="3">
                  <c:v>66.430000000000007</c:v>
                </c:pt>
                <c:pt idx="4">
                  <c:v>65.900000000000006</c:v>
                </c:pt>
              </c:numCache>
            </c:numRef>
          </c:val>
          <c:extLst>
            <c:ext xmlns:c16="http://schemas.microsoft.com/office/drawing/2014/chart" uri="{C3380CC4-5D6E-409C-BE32-E72D297353CC}">
              <c16:uniqueId val="{00000000-24F4-4772-A83E-1CA6D1252D7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113.49</c:v>
                </c:pt>
                <c:pt idx="1">
                  <c:v>112.4</c:v>
                </c:pt>
                <c:pt idx="2">
                  <c:v>110.21</c:v>
                </c:pt>
                <c:pt idx="3">
                  <c:v>110.26</c:v>
                </c:pt>
                <c:pt idx="4">
                  <c:v>111.88</c:v>
                </c:pt>
              </c:numCache>
            </c:numRef>
          </c:val>
          <c:smooth val="0"/>
          <c:extLst>
            <c:ext xmlns:c16="http://schemas.microsoft.com/office/drawing/2014/chart" uri="{C3380CC4-5D6E-409C-BE32-E72D297353CC}">
              <c16:uniqueId val="{00000001-24F4-4772-A83E-1CA6D1252D7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G34"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埼玉県　ふじみ野市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Aa</v>
      </c>
      <c r="X8" s="40"/>
      <c r="Y8" s="40"/>
      <c r="Z8" s="40"/>
      <c r="AA8" s="40"/>
      <c r="AB8" s="40"/>
      <c r="AC8" s="40"/>
      <c r="AD8" s="41" t="str">
        <f>データ!$M$6</f>
        <v>非設置</v>
      </c>
      <c r="AE8" s="41"/>
      <c r="AF8" s="41"/>
      <c r="AG8" s="41"/>
      <c r="AH8" s="41"/>
      <c r="AI8" s="41"/>
      <c r="AJ8" s="41"/>
      <c r="AK8" s="3"/>
      <c r="AL8" s="42">
        <f>データ!S6</f>
        <v>114156</v>
      </c>
      <c r="AM8" s="42"/>
      <c r="AN8" s="42"/>
      <c r="AO8" s="42"/>
      <c r="AP8" s="42"/>
      <c r="AQ8" s="42"/>
      <c r="AR8" s="42"/>
      <c r="AS8" s="42"/>
      <c r="AT8" s="35">
        <f>データ!T6</f>
        <v>14.64</v>
      </c>
      <c r="AU8" s="35"/>
      <c r="AV8" s="35"/>
      <c r="AW8" s="35"/>
      <c r="AX8" s="35"/>
      <c r="AY8" s="35"/>
      <c r="AZ8" s="35"/>
      <c r="BA8" s="35"/>
      <c r="BB8" s="35">
        <f>データ!U6</f>
        <v>7797.54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82.63</v>
      </c>
      <c r="J10" s="35"/>
      <c r="K10" s="35"/>
      <c r="L10" s="35"/>
      <c r="M10" s="35"/>
      <c r="N10" s="35"/>
      <c r="O10" s="35"/>
      <c r="P10" s="35">
        <f>データ!P6</f>
        <v>94.22</v>
      </c>
      <c r="Q10" s="35"/>
      <c r="R10" s="35"/>
      <c r="S10" s="35"/>
      <c r="T10" s="35"/>
      <c r="U10" s="35"/>
      <c r="V10" s="35"/>
      <c r="W10" s="35">
        <f>データ!Q6</f>
        <v>88.28</v>
      </c>
      <c r="X10" s="35"/>
      <c r="Y10" s="35"/>
      <c r="Z10" s="35"/>
      <c r="AA10" s="35"/>
      <c r="AB10" s="35"/>
      <c r="AC10" s="35"/>
      <c r="AD10" s="42">
        <f>データ!R6</f>
        <v>1367</v>
      </c>
      <c r="AE10" s="42"/>
      <c r="AF10" s="42"/>
      <c r="AG10" s="42"/>
      <c r="AH10" s="42"/>
      <c r="AI10" s="42"/>
      <c r="AJ10" s="42"/>
      <c r="AK10" s="2"/>
      <c r="AL10" s="42">
        <f>データ!V6</f>
        <v>107461</v>
      </c>
      <c r="AM10" s="42"/>
      <c r="AN10" s="42"/>
      <c r="AO10" s="42"/>
      <c r="AP10" s="42"/>
      <c r="AQ10" s="42"/>
      <c r="AR10" s="42"/>
      <c r="AS10" s="42"/>
      <c r="AT10" s="35">
        <f>データ!W6</f>
        <v>9.44</v>
      </c>
      <c r="AU10" s="35"/>
      <c r="AV10" s="35"/>
      <c r="AW10" s="35"/>
      <c r="AX10" s="35"/>
      <c r="AY10" s="35"/>
      <c r="AZ10" s="35"/>
      <c r="BA10" s="35"/>
      <c r="BB10" s="35">
        <f>データ!X6</f>
        <v>11383.58</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66"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114</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1FoiUciV+xA2goZKxOte5/4K6hTd5cIlr8PLIXJUKiPQlO2I8gkyaZtP+wfrYd3egQ4l1XOrdhYDUPOC9pCLoA==" saltValue="kheQCTgi/X4/rc/YX9PWI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112453</v>
      </c>
      <c r="D6" s="19">
        <f t="shared" si="3"/>
        <v>46</v>
      </c>
      <c r="E6" s="19">
        <f t="shared" si="3"/>
        <v>17</v>
      </c>
      <c r="F6" s="19">
        <f t="shared" si="3"/>
        <v>1</v>
      </c>
      <c r="G6" s="19">
        <f t="shared" si="3"/>
        <v>0</v>
      </c>
      <c r="H6" s="19" t="str">
        <f t="shared" si="3"/>
        <v>埼玉県　ふじみ野市</v>
      </c>
      <c r="I6" s="19" t="str">
        <f t="shared" si="3"/>
        <v>法適用</v>
      </c>
      <c r="J6" s="19" t="str">
        <f t="shared" si="3"/>
        <v>下水道事業</v>
      </c>
      <c r="K6" s="19" t="str">
        <f t="shared" si="3"/>
        <v>公共下水道</v>
      </c>
      <c r="L6" s="19" t="str">
        <f t="shared" si="3"/>
        <v>Aa</v>
      </c>
      <c r="M6" s="19" t="str">
        <f t="shared" si="3"/>
        <v>非設置</v>
      </c>
      <c r="N6" s="20" t="str">
        <f t="shared" si="3"/>
        <v>-</v>
      </c>
      <c r="O6" s="20">
        <f t="shared" si="3"/>
        <v>82.63</v>
      </c>
      <c r="P6" s="20">
        <f t="shared" si="3"/>
        <v>94.22</v>
      </c>
      <c r="Q6" s="20">
        <f t="shared" si="3"/>
        <v>88.28</v>
      </c>
      <c r="R6" s="20">
        <f t="shared" si="3"/>
        <v>1367</v>
      </c>
      <c r="S6" s="20">
        <f t="shared" si="3"/>
        <v>114156</v>
      </c>
      <c r="T6" s="20">
        <f t="shared" si="3"/>
        <v>14.64</v>
      </c>
      <c r="U6" s="20">
        <f t="shared" si="3"/>
        <v>7797.54</v>
      </c>
      <c r="V6" s="20">
        <f t="shared" si="3"/>
        <v>107461</v>
      </c>
      <c r="W6" s="20">
        <f t="shared" si="3"/>
        <v>9.44</v>
      </c>
      <c r="X6" s="20">
        <f t="shared" si="3"/>
        <v>11383.58</v>
      </c>
      <c r="Y6" s="21">
        <f>IF(Y7="",NA(),Y7)</f>
        <v>113.78</v>
      </c>
      <c r="Z6" s="21">
        <f t="shared" ref="Z6:AH6" si="4">IF(Z7="",NA(),Z7)</f>
        <v>112.79</v>
      </c>
      <c r="AA6" s="21">
        <f t="shared" si="4"/>
        <v>113.88</v>
      </c>
      <c r="AB6" s="21">
        <f t="shared" si="4"/>
        <v>118.75</v>
      </c>
      <c r="AC6" s="21">
        <f t="shared" si="4"/>
        <v>109.61</v>
      </c>
      <c r="AD6" s="21">
        <f t="shared" si="4"/>
        <v>108.87</v>
      </c>
      <c r="AE6" s="21">
        <f t="shared" si="4"/>
        <v>109</v>
      </c>
      <c r="AF6" s="21">
        <f t="shared" si="4"/>
        <v>107.09</v>
      </c>
      <c r="AG6" s="21">
        <f t="shared" si="4"/>
        <v>107.96</v>
      </c>
      <c r="AH6" s="21">
        <f t="shared" si="4"/>
        <v>107.29</v>
      </c>
      <c r="AI6" s="20" t="str">
        <f>IF(AI7="","",IF(AI7="-","【-】","【"&amp;SUBSTITUTE(TEXT(AI7,"#,##0.00"),"-","△")&amp;"】"))</f>
        <v>【106.11】</v>
      </c>
      <c r="AJ6" s="20">
        <f>IF(AJ7="",NA(),AJ7)</f>
        <v>0</v>
      </c>
      <c r="AK6" s="20">
        <f t="shared" ref="AK6:AS6" si="5">IF(AK7="",NA(),AK7)</f>
        <v>0</v>
      </c>
      <c r="AL6" s="20">
        <f t="shared" si="5"/>
        <v>0</v>
      </c>
      <c r="AM6" s="20">
        <f t="shared" si="5"/>
        <v>0</v>
      </c>
      <c r="AN6" s="20">
        <f t="shared" si="5"/>
        <v>0</v>
      </c>
      <c r="AO6" s="21">
        <f t="shared" si="5"/>
        <v>0.39</v>
      </c>
      <c r="AP6" s="21">
        <f t="shared" si="5"/>
        <v>0.28000000000000003</v>
      </c>
      <c r="AQ6" s="21">
        <f t="shared" si="5"/>
        <v>0.59</v>
      </c>
      <c r="AR6" s="21">
        <f t="shared" si="5"/>
        <v>0.68</v>
      </c>
      <c r="AS6" s="21">
        <f t="shared" si="5"/>
        <v>0.9</v>
      </c>
      <c r="AT6" s="20" t="str">
        <f>IF(AT7="","",IF(AT7="-","【-】","【"&amp;SUBSTITUTE(TEXT(AT7,"#,##0.00"),"-","△")&amp;"】"))</f>
        <v>【3.15】</v>
      </c>
      <c r="AU6" s="21">
        <f>IF(AU7="",NA(),AU7)</f>
        <v>281.45</v>
      </c>
      <c r="AV6" s="21">
        <f t="shared" ref="AV6:BD6" si="6">IF(AV7="",NA(),AV7)</f>
        <v>373.73</v>
      </c>
      <c r="AW6" s="21">
        <f t="shared" si="6"/>
        <v>472.35</v>
      </c>
      <c r="AX6" s="21">
        <f t="shared" si="6"/>
        <v>585.75</v>
      </c>
      <c r="AY6" s="21">
        <f t="shared" si="6"/>
        <v>660.19</v>
      </c>
      <c r="AZ6" s="21">
        <f t="shared" si="6"/>
        <v>73.55</v>
      </c>
      <c r="BA6" s="21">
        <f t="shared" si="6"/>
        <v>71.19</v>
      </c>
      <c r="BB6" s="21">
        <f t="shared" si="6"/>
        <v>77.72</v>
      </c>
      <c r="BC6" s="21">
        <f t="shared" si="6"/>
        <v>86.61</v>
      </c>
      <c r="BD6" s="21">
        <f t="shared" si="6"/>
        <v>100.73</v>
      </c>
      <c r="BE6" s="20" t="str">
        <f>IF(BE7="","",IF(BE7="-","【-】","【"&amp;SUBSTITUTE(TEXT(BE7,"#,##0.00"),"-","△")&amp;"】"))</f>
        <v>【73.44】</v>
      </c>
      <c r="BF6" s="21">
        <f>IF(BF7="",NA(),BF7)</f>
        <v>184.69</v>
      </c>
      <c r="BG6" s="21">
        <f t="shared" ref="BG6:BO6" si="7">IF(BG7="",NA(),BG7)</f>
        <v>168.62</v>
      </c>
      <c r="BH6" s="21">
        <f t="shared" si="7"/>
        <v>158.75</v>
      </c>
      <c r="BI6" s="21">
        <f t="shared" si="7"/>
        <v>150.55000000000001</v>
      </c>
      <c r="BJ6" s="21">
        <f t="shared" si="7"/>
        <v>198.69</v>
      </c>
      <c r="BK6" s="21">
        <f t="shared" si="7"/>
        <v>514.27</v>
      </c>
      <c r="BL6" s="21">
        <f t="shared" si="7"/>
        <v>517.34</v>
      </c>
      <c r="BM6" s="21">
        <f t="shared" si="7"/>
        <v>485.6</v>
      </c>
      <c r="BN6" s="21">
        <f t="shared" si="7"/>
        <v>463.93</v>
      </c>
      <c r="BO6" s="21">
        <f t="shared" si="7"/>
        <v>481.88</v>
      </c>
      <c r="BP6" s="20" t="str">
        <f>IF(BP7="","",IF(BP7="-","【-】","【"&amp;SUBSTITUTE(TEXT(BP7,"#,##0.00"),"-","△")&amp;"】"))</f>
        <v>【652.82】</v>
      </c>
      <c r="BQ6" s="21">
        <f>IF(BQ7="",NA(),BQ7)</f>
        <v>110.41</v>
      </c>
      <c r="BR6" s="21">
        <f t="shared" ref="BR6:BZ6" si="8">IF(BR7="",NA(),BR7)</f>
        <v>111.13</v>
      </c>
      <c r="BS6" s="21">
        <f t="shared" si="8"/>
        <v>115.74</v>
      </c>
      <c r="BT6" s="21">
        <f t="shared" si="8"/>
        <v>119.61</v>
      </c>
      <c r="BU6" s="21">
        <f t="shared" si="8"/>
        <v>107.55</v>
      </c>
      <c r="BV6" s="21">
        <f t="shared" si="8"/>
        <v>100.34</v>
      </c>
      <c r="BW6" s="21">
        <f t="shared" si="8"/>
        <v>99.89</v>
      </c>
      <c r="BX6" s="21">
        <f t="shared" si="8"/>
        <v>99.95</v>
      </c>
      <c r="BY6" s="21">
        <f t="shared" si="8"/>
        <v>103.4</v>
      </c>
      <c r="BZ6" s="21">
        <f t="shared" si="8"/>
        <v>101.87</v>
      </c>
      <c r="CA6" s="20" t="str">
        <f>IF(CA7="","",IF(CA7="-","【-】","【"&amp;SUBSTITUTE(TEXT(CA7,"#,##0.00"),"-","△")&amp;"】"))</f>
        <v>【97.61】</v>
      </c>
      <c r="CB6" s="21">
        <f>IF(CB7="",NA(),CB7)</f>
        <v>70.650000000000006</v>
      </c>
      <c r="CC6" s="21">
        <f t="shared" ref="CC6:CK6" si="9">IF(CC7="",NA(),CC7)</f>
        <v>70.650000000000006</v>
      </c>
      <c r="CD6" s="21">
        <f t="shared" si="9"/>
        <v>67.78</v>
      </c>
      <c r="CE6" s="21">
        <f t="shared" si="9"/>
        <v>66.430000000000007</v>
      </c>
      <c r="CF6" s="21">
        <f t="shared" si="9"/>
        <v>65.900000000000006</v>
      </c>
      <c r="CG6" s="21">
        <f t="shared" si="9"/>
        <v>113.49</v>
      </c>
      <c r="CH6" s="21">
        <f t="shared" si="9"/>
        <v>112.4</v>
      </c>
      <c r="CI6" s="21">
        <f t="shared" si="9"/>
        <v>110.21</v>
      </c>
      <c r="CJ6" s="21">
        <f t="shared" si="9"/>
        <v>110.26</v>
      </c>
      <c r="CK6" s="21">
        <f t="shared" si="9"/>
        <v>111.88</v>
      </c>
      <c r="CL6" s="20" t="str">
        <f>IF(CL7="","",IF(CL7="-","【-】","【"&amp;SUBSTITUTE(TEXT(CL7,"#,##0.00"),"-","△")&amp;"】"))</f>
        <v>【138.29】</v>
      </c>
      <c r="CM6" s="21" t="str">
        <f>IF(CM7="",NA(),CM7)</f>
        <v>-</v>
      </c>
      <c r="CN6" s="21" t="str">
        <f t="shared" ref="CN6:CV6" si="10">IF(CN7="",NA(),CN7)</f>
        <v>-</v>
      </c>
      <c r="CO6" s="21" t="str">
        <f t="shared" si="10"/>
        <v>-</v>
      </c>
      <c r="CP6" s="21" t="str">
        <f t="shared" si="10"/>
        <v>-</v>
      </c>
      <c r="CQ6" s="21" t="str">
        <f t="shared" si="10"/>
        <v>-</v>
      </c>
      <c r="CR6" s="21">
        <f t="shared" si="10"/>
        <v>62.96</v>
      </c>
      <c r="CS6" s="21">
        <f t="shared" si="10"/>
        <v>62.97</v>
      </c>
      <c r="CT6" s="21">
        <f t="shared" si="10"/>
        <v>64.930000000000007</v>
      </c>
      <c r="CU6" s="21">
        <f t="shared" si="10"/>
        <v>65.680000000000007</v>
      </c>
      <c r="CV6" s="21">
        <f t="shared" si="10"/>
        <v>63.62</v>
      </c>
      <c r="CW6" s="20" t="str">
        <f>IF(CW7="","",IF(CW7="-","【-】","【"&amp;SUBSTITUTE(TEXT(CW7,"#,##0.00"),"-","△")&amp;"】"))</f>
        <v>【59.10】</v>
      </c>
      <c r="CX6" s="21">
        <f>IF(CX7="",NA(),CX7)</f>
        <v>97.32</v>
      </c>
      <c r="CY6" s="21">
        <f t="shared" ref="CY6:DG6" si="11">IF(CY7="",NA(),CY7)</f>
        <v>97.33</v>
      </c>
      <c r="CZ6" s="21">
        <f t="shared" si="11"/>
        <v>97.33</v>
      </c>
      <c r="DA6" s="21">
        <f t="shared" si="11"/>
        <v>97.33</v>
      </c>
      <c r="DB6" s="21">
        <f t="shared" si="11"/>
        <v>97.33</v>
      </c>
      <c r="DC6" s="21">
        <f t="shared" si="11"/>
        <v>96.96</v>
      </c>
      <c r="DD6" s="21">
        <f t="shared" si="11"/>
        <v>96.97</v>
      </c>
      <c r="DE6" s="21">
        <f t="shared" si="11"/>
        <v>97.7</v>
      </c>
      <c r="DF6" s="21">
        <f t="shared" si="11"/>
        <v>97.59</v>
      </c>
      <c r="DG6" s="21">
        <f t="shared" si="11"/>
        <v>97.53</v>
      </c>
      <c r="DH6" s="20" t="str">
        <f>IF(DH7="","",IF(DH7="-","【-】","【"&amp;SUBSTITUTE(TEXT(DH7,"#,##0.00"),"-","△")&amp;"】"))</f>
        <v>【95.82】</v>
      </c>
      <c r="DI6" s="21">
        <f>IF(DI7="",NA(),DI7)</f>
        <v>10.9</v>
      </c>
      <c r="DJ6" s="21">
        <f t="shared" ref="DJ6:DR6" si="12">IF(DJ7="",NA(),DJ7)</f>
        <v>14.45</v>
      </c>
      <c r="DK6" s="21">
        <f t="shared" si="12"/>
        <v>17.79</v>
      </c>
      <c r="DL6" s="21">
        <f t="shared" si="12"/>
        <v>21.29</v>
      </c>
      <c r="DM6" s="21">
        <f t="shared" si="12"/>
        <v>24.79</v>
      </c>
      <c r="DN6" s="21">
        <f t="shared" si="12"/>
        <v>25.13</v>
      </c>
      <c r="DO6" s="21">
        <f t="shared" si="12"/>
        <v>24.54</v>
      </c>
      <c r="DP6" s="21">
        <f t="shared" si="12"/>
        <v>23.38</v>
      </c>
      <c r="DQ6" s="21">
        <f t="shared" si="12"/>
        <v>24.59</v>
      </c>
      <c r="DR6" s="21">
        <f t="shared" si="12"/>
        <v>26.87</v>
      </c>
      <c r="DS6" s="20" t="str">
        <f>IF(DS7="","",IF(DS7="-","【-】","【"&amp;SUBSTITUTE(TEXT(DS7,"#,##0.00"),"-","△")&amp;"】"))</f>
        <v>【39.74】</v>
      </c>
      <c r="DT6" s="20">
        <f>IF(DT7="",NA(),DT7)</f>
        <v>0</v>
      </c>
      <c r="DU6" s="20">
        <f t="shared" ref="DU6:EC6" si="13">IF(DU7="",NA(),DU7)</f>
        <v>0</v>
      </c>
      <c r="DV6" s="20">
        <f t="shared" si="13"/>
        <v>0</v>
      </c>
      <c r="DW6" s="20">
        <f t="shared" si="13"/>
        <v>0</v>
      </c>
      <c r="DX6" s="20">
        <f t="shared" si="13"/>
        <v>0</v>
      </c>
      <c r="DY6" s="21">
        <f t="shared" si="13"/>
        <v>6.4</v>
      </c>
      <c r="DZ6" s="21">
        <f t="shared" si="13"/>
        <v>7.66</v>
      </c>
      <c r="EA6" s="21">
        <f t="shared" si="13"/>
        <v>8.1999999999999993</v>
      </c>
      <c r="EB6" s="21">
        <f t="shared" si="13"/>
        <v>9.43</v>
      </c>
      <c r="EC6" s="21">
        <f t="shared" si="13"/>
        <v>12.4</v>
      </c>
      <c r="ED6" s="20" t="str">
        <f>IF(ED7="","",IF(ED7="-","【-】","【"&amp;SUBSTITUTE(TEXT(ED7,"#,##0.00"),"-","△")&amp;"】"))</f>
        <v>【7.62】</v>
      </c>
      <c r="EE6" s="20">
        <f>IF(EE7="",NA(),EE7)</f>
        <v>0</v>
      </c>
      <c r="EF6" s="20">
        <f t="shared" ref="EF6:EN6" si="14">IF(EF7="",NA(),EF7)</f>
        <v>0</v>
      </c>
      <c r="EG6" s="20">
        <f t="shared" si="14"/>
        <v>0</v>
      </c>
      <c r="EH6" s="20">
        <f t="shared" si="14"/>
        <v>0</v>
      </c>
      <c r="EI6" s="20">
        <f t="shared" si="14"/>
        <v>0</v>
      </c>
      <c r="EJ6" s="21">
        <f t="shared" si="14"/>
        <v>0.16</v>
      </c>
      <c r="EK6" s="21">
        <f t="shared" si="14"/>
        <v>0.16</v>
      </c>
      <c r="EL6" s="21">
        <f t="shared" si="14"/>
        <v>0.14000000000000001</v>
      </c>
      <c r="EM6" s="21">
        <f t="shared" si="14"/>
        <v>0.15</v>
      </c>
      <c r="EN6" s="21">
        <f t="shared" si="14"/>
        <v>0.16</v>
      </c>
      <c r="EO6" s="20" t="str">
        <f>IF(EO7="","",IF(EO7="-","【-】","【"&amp;SUBSTITUTE(TEXT(EO7,"#,##0.00"),"-","△")&amp;"】"))</f>
        <v>【0.23】</v>
      </c>
    </row>
    <row r="7" spans="1:148" s="22" customFormat="1" x14ac:dyDescent="0.15">
      <c r="A7" s="14"/>
      <c r="B7" s="23">
        <v>2022</v>
      </c>
      <c r="C7" s="23">
        <v>112453</v>
      </c>
      <c r="D7" s="23">
        <v>46</v>
      </c>
      <c r="E7" s="23">
        <v>17</v>
      </c>
      <c r="F7" s="23">
        <v>1</v>
      </c>
      <c r="G7" s="23">
        <v>0</v>
      </c>
      <c r="H7" s="23" t="s">
        <v>96</v>
      </c>
      <c r="I7" s="23" t="s">
        <v>97</v>
      </c>
      <c r="J7" s="23" t="s">
        <v>98</v>
      </c>
      <c r="K7" s="23" t="s">
        <v>99</v>
      </c>
      <c r="L7" s="23" t="s">
        <v>100</v>
      </c>
      <c r="M7" s="23" t="s">
        <v>101</v>
      </c>
      <c r="N7" s="24" t="s">
        <v>102</v>
      </c>
      <c r="O7" s="24">
        <v>82.63</v>
      </c>
      <c r="P7" s="24">
        <v>94.22</v>
      </c>
      <c r="Q7" s="24">
        <v>88.28</v>
      </c>
      <c r="R7" s="24">
        <v>1367</v>
      </c>
      <c r="S7" s="24">
        <v>114156</v>
      </c>
      <c r="T7" s="24">
        <v>14.64</v>
      </c>
      <c r="U7" s="24">
        <v>7797.54</v>
      </c>
      <c r="V7" s="24">
        <v>107461</v>
      </c>
      <c r="W7" s="24">
        <v>9.44</v>
      </c>
      <c r="X7" s="24">
        <v>11383.58</v>
      </c>
      <c r="Y7" s="24">
        <v>113.78</v>
      </c>
      <c r="Z7" s="24">
        <v>112.79</v>
      </c>
      <c r="AA7" s="24">
        <v>113.88</v>
      </c>
      <c r="AB7" s="24">
        <v>118.75</v>
      </c>
      <c r="AC7" s="24">
        <v>109.61</v>
      </c>
      <c r="AD7" s="24">
        <v>108.87</v>
      </c>
      <c r="AE7" s="24">
        <v>109</v>
      </c>
      <c r="AF7" s="24">
        <v>107.09</v>
      </c>
      <c r="AG7" s="24">
        <v>107.96</v>
      </c>
      <c r="AH7" s="24">
        <v>107.29</v>
      </c>
      <c r="AI7" s="24">
        <v>106.11</v>
      </c>
      <c r="AJ7" s="24">
        <v>0</v>
      </c>
      <c r="AK7" s="24">
        <v>0</v>
      </c>
      <c r="AL7" s="24">
        <v>0</v>
      </c>
      <c r="AM7" s="24">
        <v>0</v>
      </c>
      <c r="AN7" s="24">
        <v>0</v>
      </c>
      <c r="AO7" s="24">
        <v>0.39</v>
      </c>
      <c r="AP7" s="24">
        <v>0.28000000000000003</v>
      </c>
      <c r="AQ7" s="24">
        <v>0.59</v>
      </c>
      <c r="AR7" s="24">
        <v>0.68</v>
      </c>
      <c r="AS7" s="24">
        <v>0.9</v>
      </c>
      <c r="AT7" s="24">
        <v>3.15</v>
      </c>
      <c r="AU7" s="24">
        <v>281.45</v>
      </c>
      <c r="AV7" s="24">
        <v>373.73</v>
      </c>
      <c r="AW7" s="24">
        <v>472.35</v>
      </c>
      <c r="AX7" s="24">
        <v>585.75</v>
      </c>
      <c r="AY7" s="24">
        <v>660.19</v>
      </c>
      <c r="AZ7" s="24">
        <v>73.55</v>
      </c>
      <c r="BA7" s="24">
        <v>71.19</v>
      </c>
      <c r="BB7" s="24">
        <v>77.72</v>
      </c>
      <c r="BC7" s="24">
        <v>86.61</v>
      </c>
      <c r="BD7" s="24">
        <v>100.73</v>
      </c>
      <c r="BE7" s="24">
        <v>73.44</v>
      </c>
      <c r="BF7" s="24">
        <v>184.69</v>
      </c>
      <c r="BG7" s="24">
        <v>168.62</v>
      </c>
      <c r="BH7" s="24">
        <v>158.75</v>
      </c>
      <c r="BI7" s="24">
        <v>150.55000000000001</v>
      </c>
      <c r="BJ7" s="24">
        <v>198.69</v>
      </c>
      <c r="BK7" s="24">
        <v>514.27</v>
      </c>
      <c r="BL7" s="24">
        <v>517.34</v>
      </c>
      <c r="BM7" s="24">
        <v>485.6</v>
      </c>
      <c r="BN7" s="24">
        <v>463.93</v>
      </c>
      <c r="BO7" s="24">
        <v>481.88</v>
      </c>
      <c r="BP7" s="24">
        <v>652.82000000000005</v>
      </c>
      <c r="BQ7" s="24">
        <v>110.41</v>
      </c>
      <c r="BR7" s="24">
        <v>111.13</v>
      </c>
      <c r="BS7" s="24">
        <v>115.74</v>
      </c>
      <c r="BT7" s="24">
        <v>119.61</v>
      </c>
      <c r="BU7" s="24">
        <v>107.55</v>
      </c>
      <c r="BV7" s="24">
        <v>100.34</v>
      </c>
      <c r="BW7" s="24">
        <v>99.89</v>
      </c>
      <c r="BX7" s="24">
        <v>99.95</v>
      </c>
      <c r="BY7" s="24">
        <v>103.4</v>
      </c>
      <c r="BZ7" s="24">
        <v>101.87</v>
      </c>
      <c r="CA7" s="24">
        <v>97.61</v>
      </c>
      <c r="CB7" s="24">
        <v>70.650000000000006</v>
      </c>
      <c r="CC7" s="24">
        <v>70.650000000000006</v>
      </c>
      <c r="CD7" s="24">
        <v>67.78</v>
      </c>
      <c r="CE7" s="24">
        <v>66.430000000000007</v>
      </c>
      <c r="CF7" s="24">
        <v>65.900000000000006</v>
      </c>
      <c r="CG7" s="24">
        <v>113.49</v>
      </c>
      <c r="CH7" s="24">
        <v>112.4</v>
      </c>
      <c r="CI7" s="24">
        <v>110.21</v>
      </c>
      <c r="CJ7" s="24">
        <v>110.26</v>
      </c>
      <c r="CK7" s="24">
        <v>111.88</v>
      </c>
      <c r="CL7" s="24">
        <v>138.29</v>
      </c>
      <c r="CM7" s="24" t="s">
        <v>102</v>
      </c>
      <c r="CN7" s="24" t="s">
        <v>102</v>
      </c>
      <c r="CO7" s="24" t="s">
        <v>102</v>
      </c>
      <c r="CP7" s="24" t="s">
        <v>102</v>
      </c>
      <c r="CQ7" s="24" t="s">
        <v>102</v>
      </c>
      <c r="CR7" s="24">
        <v>62.96</v>
      </c>
      <c r="CS7" s="24">
        <v>62.97</v>
      </c>
      <c r="CT7" s="24">
        <v>64.930000000000007</v>
      </c>
      <c r="CU7" s="24">
        <v>65.680000000000007</v>
      </c>
      <c r="CV7" s="24">
        <v>63.62</v>
      </c>
      <c r="CW7" s="24">
        <v>59.1</v>
      </c>
      <c r="CX7" s="24">
        <v>97.32</v>
      </c>
      <c r="CY7" s="24">
        <v>97.33</v>
      </c>
      <c r="CZ7" s="24">
        <v>97.33</v>
      </c>
      <c r="DA7" s="24">
        <v>97.33</v>
      </c>
      <c r="DB7" s="24">
        <v>97.33</v>
      </c>
      <c r="DC7" s="24">
        <v>96.96</v>
      </c>
      <c r="DD7" s="24">
        <v>96.97</v>
      </c>
      <c r="DE7" s="24">
        <v>97.7</v>
      </c>
      <c r="DF7" s="24">
        <v>97.59</v>
      </c>
      <c r="DG7" s="24">
        <v>97.53</v>
      </c>
      <c r="DH7" s="24">
        <v>95.82</v>
      </c>
      <c r="DI7" s="24">
        <v>10.9</v>
      </c>
      <c r="DJ7" s="24">
        <v>14.45</v>
      </c>
      <c r="DK7" s="24">
        <v>17.79</v>
      </c>
      <c r="DL7" s="24">
        <v>21.29</v>
      </c>
      <c r="DM7" s="24">
        <v>24.79</v>
      </c>
      <c r="DN7" s="24">
        <v>25.13</v>
      </c>
      <c r="DO7" s="24">
        <v>24.54</v>
      </c>
      <c r="DP7" s="24">
        <v>23.38</v>
      </c>
      <c r="DQ7" s="24">
        <v>24.59</v>
      </c>
      <c r="DR7" s="24">
        <v>26.87</v>
      </c>
      <c r="DS7" s="24">
        <v>39.74</v>
      </c>
      <c r="DT7" s="24">
        <v>0</v>
      </c>
      <c r="DU7" s="24">
        <v>0</v>
      </c>
      <c r="DV7" s="24">
        <v>0</v>
      </c>
      <c r="DW7" s="24">
        <v>0</v>
      </c>
      <c r="DX7" s="24">
        <v>0</v>
      </c>
      <c r="DY7" s="24">
        <v>6.4</v>
      </c>
      <c r="DZ7" s="24">
        <v>7.66</v>
      </c>
      <c r="EA7" s="24">
        <v>8.1999999999999993</v>
      </c>
      <c r="EB7" s="24">
        <v>9.43</v>
      </c>
      <c r="EC7" s="24">
        <v>12.4</v>
      </c>
      <c r="ED7" s="24">
        <v>7.62</v>
      </c>
      <c r="EE7" s="24">
        <v>0</v>
      </c>
      <c r="EF7" s="24">
        <v>0</v>
      </c>
      <c r="EG7" s="24">
        <v>0</v>
      </c>
      <c r="EH7" s="24">
        <v>0</v>
      </c>
      <c r="EI7" s="24">
        <v>0</v>
      </c>
      <c r="EJ7" s="24">
        <v>0.16</v>
      </c>
      <c r="EK7" s="24">
        <v>0.16</v>
      </c>
      <c r="EL7" s="24">
        <v>0.14000000000000001</v>
      </c>
      <c r="EM7" s="24">
        <v>0.15</v>
      </c>
      <c r="EN7" s="24">
        <v>0.16</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2024-01-25T02:21:46Z</cp:lastPrinted>
  <dcterms:created xsi:type="dcterms:W3CDTF">2023-12-12T00:44:38Z</dcterms:created>
  <dcterms:modified xsi:type="dcterms:W3CDTF">2024-01-25T02:21:57Z</dcterms:modified>
  <cp:category/>
</cp:coreProperties>
</file>