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ile\FILE\【080】都市政策部\【005】上下水道課\【000】上下水道課共有\★経営比較分析表\R2水道\"/>
    </mc:Choice>
  </mc:AlternateContent>
  <workbookProtection workbookAlgorithmName="SHA-512" workbookHashValue="VwID2iWnZ9aWroTGMYcJD3UqurPPoDihNSwplN4t16+dhFDGCt5am761SEqJMm2IlDZj6F/DdoEE7I94Dmb9/A==" workbookSaltValue="blAjsIeQ2nBkIUyZ13IG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<sst xmlns="http://schemas.openxmlformats.org/spreadsheetml/2006/main" count="228" uniqueCount="112">
  <si>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</si>
  <si>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</si>
  <si>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</si>
  <si>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</si>
  <si>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</si>
  <si>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</si>
  <si>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</si>
  <si>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</si>
  <si>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</si>
  <si>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</si>
  <si>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</si>
  <si>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</si>
  <si>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</si>
  <si>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</si>
  <si>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</si>
  <si>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</si>
  <si>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</si>
  <si>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</si>
  <si>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</si>
  <si>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</si>
  <si>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</si>
  <si>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</si>
  <si>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</si>
  <si>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</si>
  <si>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</si>
  <si>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</si>
  <si>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</si>
  <si>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</si>
  <si>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</si>
  <si>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</si>
  <si>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</si>
  <si>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</si>
  <si>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</si>
  <si>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</si>
  <si>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</si>
  <si>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</si>
  <si>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</si>
  <si>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</si>
  <si>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</si>
  <si>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</si>
  <si>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</si>
  <si>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</si>
  <si>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</si>
  <si>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</si>
  <si>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</si>
  <si>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</si>
  <si>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</si>
  <si>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</si>
  <si>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</si>
  <si>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</si>
  <si>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</si>
  <si>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</si>
  <si>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</si>
  <si>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</si>
  <si>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</si>
  <si>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</si>
  <si>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</si>
  <si>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</si>
  <si>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</si>
  <si>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</si>
  <si>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</si>
  <si>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</si>
  <si>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</si>
  <si>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</si>
  <si>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</si>
  <si>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</si>
  <si>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</si>
  <si>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</si>
  <si>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</si>
  <si>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</si>
  <si>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</si>
  <si>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</si>
  <si>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</si>
  <si>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</si>
  <si>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</si>
  <si>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</si>
  <si>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</si>
  <si>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</si>
  <si>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</si>
  <si>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</si>
  <si>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</si>
  <si>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</si>
  <si>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</si>
  <si>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</si>
  <si>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</si>
  <si>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</si>
  <si>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</si>
  <si>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</si>
  <si>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</si>
  <si>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</si>
  <si>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</si>
  <si>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</si>
  <si>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ふじみ野市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</si>
  <si>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</si>
  <si>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</si>
  <si>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</si>
  <si>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</si>
  <si>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</si>
  <si>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</si>
  <si>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</si>
  <si>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</si>
  <si>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</si>
  <si>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</si>
  <si>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</si>
  <si>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</si>
  <si>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</si>
  <si>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</si>
  <si>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</si>
  <si>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</si>
  <si>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類似団体平均値(以下「平均」とする。)と比べ若干低い結果です。平成25年度以降は100%を超えて増加傾向であり、利益が発生しています。
②累積欠損金
平成26年度以降、0%であり、健全経営を維持しています。
③流動比率
平均を下回り減少傾向にあるため、補助金や起債等を活用し、現金預金の確保を目指します。
④企業債残高対給水収益比率
平均を下回り、債務残高が低く抑えられていますが、今後は施設の耐震化等を進めていくこととなるので、企業債残高を適正に管理する必要があります。
⑤料金回収率
平均より低く、100％を切っている状態であるため、料金改定を含めた適切な料金収入の確保が課題と考えます。
⑥給水原価
平均よりかなり低い状態が続いていることから、引き続き効率的な経営を続けていきます。
⑦施設利用率
平成30年度に事業認可の変更を行い一日最大給水量（一日配水能力）を改めたことにより上昇しました。本市水道事業基本計画により、ダウンサイジングを含めた施設更新を行っていきます。
⑧有収率
平均より高い水準で推移しています。引き続き100%に近づけるよう努めます。</t>
    <rPh sb="124" eb="126">
      <t>ゲンショウ</t>
    </rPh>
    <rPh sb="126" eb="128">
      <t>ケイコウ</t>
    </rPh>
    <rPh sb="134" eb="137">
      <t>ホジョキン</t>
    </rPh>
    <rPh sb="138" eb="140">
      <t>キサイ</t>
    </rPh>
    <rPh sb="140" eb="141">
      <t>トウ</t>
    </rPh>
    <rPh sb="142" eb="144">
      <t>カツヨウ</t>
    </rPh>
    <rPh sb="146" eb="148">
      <t>ゲンキン</t>
    </rPh>
    <rPh sb="148" eb="150">
      <t>ヨキン</t>
    </rPh>
    <rPh sb="151" eb="153">
      <t>カクホ</t>
    </rPh>
    <rPh sb="154" eb="156">
      <t>メザ</t>
    </rPh>
    <rPh sb="256" eb="257">
      <t>ヒク</t>
    </rPh>
    <rPh sb="264" eb="265">
      <t>キ</t>
    </rPh>
    <rPh sb="277" eb="279">
      <t>リョウキン</t>
    </rPh>
    <rPh sb="279" eb="281">
      <t>カイテイ</t>
    </rPh>
    <rPh sb="282" eb="283">
      <t>フク</t>
    </rPh>
    <phoneticPr fontId="4"/>
  </si>
  <si>
    <t>①有形固定資産減価償却率
平均とほぼ同水準ながらも増加傾向で推移している状態です。数値が100%に近いほど施設の老朽化が進んでいると判断されることから、本市水道事業基本計画で定めた耐震化及び更新事業計画、投資財政計画により水道事業を運営していきます。
②管路経年化率
本市水道事業基本計画及び同時に策定した配水管網整備計画に基づき計画的に施設の更新に取り組みます。
③管路更新率
0.53％と前年度比で0.12ポイント減少しました。年度により更新率の差が生じているため、計画的な施設の更新に努めていきます。</t>
    <rPh sb="127" eb="129">
      <t>カンロ</t>
    </rPh>
    <rPh sb="129" eb="132">
      <t>ケイネンカ</t>
    </rPh>
    <rPh sb="132" eb="133">
      <t>リツ</t>
    </rPh>
    <rPh sb="169" eb="171">
      <t>シセツ</t>
    </rPh>
    <rPh sb="209" eb="211">
      <t>ゲンショウ</t>
    </rPh>
    <rPh sb="235" eb="238">
      <t>ケイカクテキ</t>
    </rPh>
    <rPh sb="239" eb="241">
      <t>シセツ</t>
    </rPh>
    <phoneticPr fontId="4"/>
  </si>
  <si>
    <t>　現状では、平均と同水準であり健全な経営が行われている状況であるものの、収益性や料金回収の向上に関しては経営改善の余地があると考えます。
　老朽化については、経年化率が高いため、本市水道事業基本計画をもとに耐震化事業及び管路更新事業を計画的に進めていきます。
　今後、施設の老朽化・耐震化への対応で多額の資金が必要となるため、企業債の活用等計画的な財源確保が必要となります。水道事業基本計画での財政の長期見通しでは段階的な水道料金の改定が必要となる場合も想定されることから、将来計画に合わせた水道料金の適正化について、検討を進めていきます。</t>
    <rPh sb="227" eb="229">
      <t>ソウテイ</t>
    </rPh>
    <rPh sb="259" eb="26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</si>
</sst>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0.77</c:v>
                </c:pt>
                <c:pt idx="2">
                  <c:v>0.56000000000000005</c:v>
                </c:pt>
                <c:pt idx="3">
                  <c:v>0.65</c:v>
                </c:pt>
                <c:pt idx="4">
                  <c:v>0.53</c:v>
                </c:pt>
              </c:numCache>
            </c:numRef>
          </c:val>
          <c:extLst>
            <c:ext xmlns:c16="http://schemas.microsoft.com/office/drawing/2014/chart" uri="{C3380CC4-5D6E-409C-BE32-E72D297353CC}">
              <c16:uniqueId val="{00000000-A4F8-4F82-9A16-AAADDF928E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A4F8-4F82-9A16-AAADDF928E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63.05</c:v>
                </c:pt>
                <c:pt idx="1">
                  <c:v>64.41</c:v>
                </c:pt>
                <c:pt idx="2">
                  <c:v>64.099999999999994</c:v>
                </c:pt>
                <c:pt idx="3">
                  <c:v>90.63</c:v>
                </c:pt>
                <c:pt idx="4">
                  <c:v>91.17</c:v>
                </c:pt>
              </c:numCache>
            </c:numRef>
          </c:val>
          <c:extLst>
            <c:ext xmlns:c16="http://schemas.microsoft.com/office/drawing/2014/chart" uri="{C3380CC4-5D6E-409C-BE32-E72D297353CC}">
              <c16:uniqueId val="{00000000-CD3E-4AFF-A870-86992E4F1F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CD3E-4AFF-A870-86992E4F1F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96.42</c:v>
                </c:pt>
                <c:pt idx="1">
                  <c:v>94.65</c:v>
                </c:pt>
                <c:pt idx="2">
                  <c:v>95.12</c:v>
                </c:pt>
                <c:pt idx="3">
                  <c:v>94.24</c:v>
                </c:pt>
                <c:pt idx="4">
                  <c:v>93.55</c:v>
                </c:pt>
              </c:numCache>
            </c:numRef>
          </c:val>
          <c:extLst>
            <c:ext xmlns:c16="http://schemas.microsoft.com/office/drawing/2014/chart" uri="{C3380CC4-5D6E-409C-BE32-E72D297353CC}">
              <c16:uniqueId val="{00000000-AD88-4F98-985F-BEA6160ECBD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AD88-4F98-985F-BEA6160ECBD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104.71</c:v>
                </c:pt>
                <c:pt idx="1">
                  <c:v>108.96</c:v>
                </c:pt>
                <c:pt idx="2">
                  <c:v>106.23</c:v>
                </c:pt>
                <c:pt idx="3">
                  <c:v>106.86</c:v>
                </c:pt>
                <c:pt idx="4">
                  <c:v>108.88</c:v>
                </c:pt>
              </c:numCache>
            </c:numRef>
          </c:val>
          <c:extLst>
            <c:ext xmlns:c16="http://schemas.microsoft.com/office/drawing/2014/chart" uri="{C3380CC4-5D6E-409C-BE32-E72D297353CC}">
              <c16:uniqueId val="{00000000-2E3E-4FCF-8DEB-87D9022089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2E3E-4FCF-8DEB-87D9022089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48.39</c:v>
                </c:pt>
                <c:pt idx="1">
                  <c:v>49.69</c:v>
                </c:pt>
                <c:pt idx="2">
                  <c:v>49.53</c:v>
                </c:pt>
                <c:pt idx="3">
                  <c:v>50.52</c:v>
                </c:pt>
                <c:pt idx="4">
                  <c:v>51.83</c:v>
                </c:pt>
              </c:numCache>
            </c:numRef>
          </c:val>
          <c:extLst>
            <c:ext xmlns:c16="http://schemas.microsoft.com/office/drawing/2014/chart" uri="{C3380CC4-5D6E-409C-BE32-E72D297353CC}">
              <c16:uniqueId val="{00000000-0603-4F1A-8982-BC1EB448AB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0603-4F1A-8982-BC1EB448AB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23.59</c:v>
                </c:pt>
                <c:pt idx="1">
                  <c:v>23.27</c:v>
                </c:pt>
                <c:pt idx="2">
                  <c:v>23.76</c:v>
                </c:pt>
                <c:pt idx="3">
                  <c:v>23.64</c:v>
                </c:pt>
                <c:pt idx="4">
                  <c:v>24.18</c:v>
                </c:pt>
              </c:numCache>
            </c:numRef>
          </c:val>
          <c:extLst>
            <c:ext xmlns:c16="http://schemas.microsoft.com/office/drawing/2014/chart" uri="{C3380CC4-5D6E-409C-BE32-E72D297353CC}">
              <c16:uniqueId val="{00000000-5FAC-4B22-9A9B-DF587FCC1A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5FAC-4B22-9A9B-DF587FCC1A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63-4779-8F27-A74CDA73E2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E163-4779-8F27-A74CDA73E2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431.99</c:v>
                </c:pt>
                <c:pt idx="1">
                  <c:v>325.39999999999998</c:v>
                </c:pt>
                <c:pt idx="2">
                  <c:v>286.67</c:v>
                </c:pt>
                <c:pt idx="3">
                  <c:v>246.2</c:v>
                </c:pt>
                <c:pt idx="4">
                  <c:v>257.14999999999998</c:v>
                </c:pt>
              </c:numCache>
            </c:numRef>
          </c:val>
          <c:extLst>
            <c:ext xmlns:c16="http://schemas.microsoft.com/office/drawing/2014/chart" uri="{C3380CC4-5D6E-409C-BE32-E72D297353CC}">
              <c16:uniqueId val="{00000000-E2AF-4B5A-AEF8-B5B4F2AB3A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E2AF-4B5A-AEF8-B5B4F2AB3A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192.17</c:v>
                </c:pt>
                <c:pt idx="1">
                  <c:v>177.8</c:v>
                </c:pt>
                <c:pt idx="2">
                  <c:v>163.03</c:v>
                </c:pt>
                <c:pt idx="3">
                  <c:v>148.69</c:v>
                </c:pt>
                <c:pt idx="4">
                  <c:v>140.25</c:v>
                </c:pt>
              </c:numCache>
            </c:numRef>
          </c:val>
          <c:extLst>
            <c:ext xmlns:c16="http://schemas.microsoft.com/office/drawing/2014/chart" uri="{C3380CC4-5D6E-409C-BE32-E72D297353CC}">
              <c16:uniqueId val="{00000000-09F9-4A72-9648-81B216D4DD4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09F9-4A72-9648-81B216D4DD4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91.96</c:v>
                </c:pt>
                <c:pt idx="1">
                  <c:v>95.31</c:v>
                </c:pt>
                <c:pt idx="2">
                  <c:v>93.95</c:v>
                </c:pt>
                <c:pt idx="3">
                  <c:v>94.66</c:v>
                </c:pt>
                <c:pt idx="4">
                  <c:v>95.59</c:v>
                </c:pt>
              </c:numCache>
            </c:numRef>
          </c:val>
          <c:extLst>
            <c:ext xmlns:c16="http://schemas.microsoft.com/office/drawing/2014/chart" uri="{C3380CC4-5D6E-409C-BE32-E72D297353CC}">
              <c16:uniqueId val="{00000000-29CF-476A-A64F-B2C47F5F44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29CF-476A-A64F-B2C47F5F44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121.56</c:v>
                </c:pt>
                <c:pt idx="1">
                  <c:v>117.28</c:v>
                </c:pt>
                <c:pt idx="2">
                  <c:v>119.03</c:v>
                </c:pt>
                <c:pt idx="3">
                  <c:v>118.09</c:v>
                </c:pt>
                <c:pt idx="4">
                  <c:v>117.11</c:v>
                </c:pt>
              </c:numCache>
            </c:numRef>
          </c:val>
          <c:extLst>
            <c:ext xmlns:c16="http://schemas.microsoft.com/office/drawing/2014/chart" uri="{C3380CC4-5D6E-409C-BE32-E72D297353CC}">
              <c16:uniqueId val="{00000000-F9DB-46D9-9C1C-6C8F5ED092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F9DB-46D9-9C1C-6C8F5ED092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12" zoomScale="80" zoomScaleNormal="80" zoomScaleSheetLayoutView="80" workbookViewId="0">
      <selection activeCell="BL16" sqref="BL16:BZ44"/>
    </sheetView>
  </sheetViews>
  <sheetFormatPr defaultColWidth="2.625" defaultRowHeight="13.5" x14ac:dyDescent="0.15"/>
  <cols>
    <col min="1" max="1" width="2.625" customWidth="1"/>
    <col min="2" max="62" width="3.75" customWidth="1"/>
    <col min="64" max="64" width="5.25" customWidth="1"/>
    <col min="65"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埼玉県　ふじみ野市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114306</v>
      </c>
      <c r="AM8" s="71"/>
      <c r="AN8" s="71"/>
      <c r="AO8" s="71"/>
      <c r="AP8" s="71"/>
      <c r="AQ8" s="71"/>
      <c r="AR8" s="71"/>
      <c r="AS8" s="71"/>
      <c r="AT8" s="67">
        <f>データ!$S$6</f>
        <v>14.64</v>
      </c>
      <c r="AU8" s="68"/>
      <c r="AV8" s="68"/>
      <c r="AW8" s="68"/>
      <c r="AX8" s="68"/>
      <c r="AY8" s="68"/>
      <c r="AZ8" s="68"/>
      <c r="BA8" s="68"/>
      <c r="BB8" s="70">
        <f>データ!$T$6</f>
        <v>7807.79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80.989999999999995</v>
      </c>
      <c r="J10" s="68"/>
      <c r="K10" s="68"/>
      <c r="L10" s="68"/>
      <c r="M10" s="68"/>
      <c r="N10" s="68"/>
      <c r="O10" s="69"/>
      <c r="P10" s="70">
        <f>データ!$P$6</f>
        <v>100</v>
      </c>
      <c r="Q10" s="70"/>
      <c r="R10" s="70"/>
      <c r="S10" s="70"/>
      <c r="T10" s="70"/>
      <c r="U10" s="70"/>
      <c r="V10" s="70"/>
      <c r="W10" s="71">
        <f>データ!$Q$6</f>
        <v>1933</v>
      </c>
      <c r="X10" s="71"/>
      <c r="Y10" s="71"/>
      <c r="Z10" s="71"/>
      <c r="AA10" s="71"/>
      <c r="AB10" s="71"/>
      <c r="AC10" s="71"/>
      <c r="AD10" s="2"/>
      <c r="AE10" s="2"/>
      <c r="AF10" s="2"/>
      <c r="AG10" s="2"/>
      <c r="AH10" s="4"/>
      <c r="AI10" s="4"/>
      <c r="AJ10" s="4"/>
      <c r="AK10" s="4"/>
      <c r="AL10" s="71">
        <f>データ!$U$6</f>
        <v>114842</v>
      </c>
      <c r="AM10" s="71"/>
      <c r="AN10" s="71"/>
      <c r="AO10" s="71"/>
      <c r="AP10" s="71"/>
      <c r="AQ10" s="71"/>
      <c r="AR10" s="71"/>
      <c r="AS10" s="71"/>
      <c r="AT10" s="67">
        <f>データ!$V$6</f>
        <v>14.64</v>
      </c>
      <c r="AU10" s="68"/>
      <c r="AV10" s="68"/>
      <c r="AW10" s="68"/>
      <c r="AX10" s="68"/>
      <c r="AY10" s="68"/>
      <c r="AZ10" s="68"/>
      <c r="BA10" s="68"/>
      <c r="BB10" s="70">
        <f>データ!$W$6</f>
        <v>7844.4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109</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F3w/v4V83wYRY6fvO0P+s+PxkWolERkCwvM/Psx1QSSQMb3rmVxEhZC3RlsREUPY7danpUmyHCo3Z8wsF9fCA==" saltValue="qxpPLCp1L/jjUkFdBfd2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112453</v>
      </c>
      <c r="D6" s="34">
        <f t="shared" si="3"/>
        <v>46</v>
      </c>
      <c r="E6" s="34">
        <f t="shared" si="3"/>
        <v>1</v>
      </c>
      <c r="F6" s="34">
        <f t="shared" si="3"/>
        <v>0</v>
      </c>
      <c r="G6" s="34">
        <f t="shared" si="3"/>
        <v>1</v>
      </c>
      <c r="H6" s="34" t="str">
        <f t="shared" si="3"/>
        <v>埼玉県　ふじみ野市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80.989999999999995</v>
      </c>
      <c r="P6" s="35">
        <f t="shared" si="3"/>
        <v>100</v>
      </c>
      <c r="Q6" s="35">
        <f t="shared" si="3"/>
        <v>1933</v>
      </c>
      <c r="R6" s="35">
        <f t="shared" si="3"/>
        <v>114306</v>
      </c>
      <c r="S6" s="35">
        <f t="shared" si="3"/>
        <v>14.64</v>
      </c>
      <c r="T6" s="35">
        <f t="shared" si="3"/>
        <v>7807.79</v>
      </c>
      <c r="U6" s="35">
        <f t="shared" si="3"/>
        <v>114842</v>
      </c>
      <c r="V6" s="35">
        <f t="shared" si="3"/>
        <v>14.64</v>
      </c>
      <c r="W6" s="35">
        <f t="shared" si="3"/>
        <v>7844.4</v>
      </c>
      <c r="X6" s="36">
        <f>IF(X7="",NA(),X7)</f>
        <v>104.71</v>
      </c>
      <c r="Y6" s="36">
        <f t="shared" ref="Y6:AG6" si="4">IF(Y7="",NA(),Y7)</f>
        <v>108.96</v>
      </c>
      <c r="Z6" s="36">
        <f t="shared" si="4"/>
        <v>106.23</v>
      </c>
      <c r="AA6" s="36">
        <f t="shared" si="4"/>
        <v>106.86</v>
      </c>
      <c r="AB6" s="36">
        <f t="shared" si="4"/>
        <v>108.88</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431.99</v>
      </c>
      <c r="AU6" s="36">
        <f t="shared" ref="AU6:BC6" si="6">IF(AU7="",NA(),AU7)</f>
        <v>325.39999999999998</v>
      </c>
      <c r="AV6" s="36">
        <f t="shared" si="6"/>
        <v>286.67</v>
      </c>
      <c r="AW6" s="36">
        <f t="shared" si="6"/>
        <v>246.2</v>
      </c>
      <c r="AX6" s="36">
        <f t="shared" si="6"/>
        <v>257.14999999999998</v>
      </c>
      <c r="AY6" s="36">
        <f t="shared" si="6"/>
        <v>352.05</v>
      </c>
      <c r="AZ6" s="36">
        <f t="shared" si="6"/>
        <v>349.04</v>
      </c>
      <c r="BA6" s="36">
        <f t="shared" si="6"/>
        <v>337.49</v>
      </c>
      <c r="BB6" s="36">
        <f t="shared" si="6"/>
        <v>335.6</v>
      </c>
      <c r="BC6" s="36">
        <f t="shared" si="6"/>
        <v>358.91</v>
      </c>
      <c r="BD6" s="35" t="str">
        <f>IF(BD7="","",IF(BD7="-","【-】","【"&amp;SUBSTITUTE(TEXT(BD7,"#,##0.00"),"-","△")&amp;"】"))</f>
        <v>【264.97】</v>
      </c>
      <c r="BE6" s="36">
        <f>IF(BE7="",NA(),BE7)</f>
        <v>192.17</v>
      </c>
      <c r="BF6" s="36">
        <f t="shared" ref="BF6:BN6" si="7">IF(BF7="",NA(),BF7)</f>
        <v>177.8</v>
      </c>
      <c r="BG6" s="36">
        <f t="shared" si="7"/>
        <v>163.03</v>
      </c>
      <c r="BH6" s="36">
        <f t="shared" si="7"/>
        <v>148.69</v>
      </c>
      <c r="BI6" s="36">
        <f t="shared" si="7"/>
        <v>140.25</v>
      </c>
      <c r="BJ6" s="36">
        <f t="shared" si="7"/>
        <v>250.76</v>
      </c>
      <c r="BK6" s="36">
        <f t="shared" si="7"/>
        <v>254.54</v>
      </c>
      <c r="BL6" s="36">
        <f t="shared" si="7"/>
        <v>265.92</v>
      </c>
      <c r="BM6" s="36">
        <f t="shared" si="7"/>
        <v>258.26</v>
      </c>
      <c r="BN6" s="36">
        <f t="shared" si="7"/>
        <v>247.27</v>
      </c>
      <c r="BO6" s="35" t="str">
        <f>IF(BO7="","",IF(BO7="-","【-】","【"&amp;SUBSTITUTE(TEXT(BO7,"#,##0.00"),"-","△")&amp;"】"))</f>
        <v>【266.61】</v>
      </c>
      <c r="BP6" s="36">
        <f>IF(BP7="",NA(),BP7)</f>
        <v>91.96</v>
      </c>
      <c r="BQ6" s="36">
        <f t="shared" ref="BQ6:BY6" si="8">IF(BQ7="",NA(),BQ7)</f>
        <v>95.31</v>
      </c>
      <c r="BR6" s="36">
        <f t="shared" si="8"/>
        <v>93.95</v>
      </c>
      <c r="BS6" s="36">
        <f t="shared" si="8"/>
        <v>94.66</v>
      </c>
      <c r="BT6" s="36">
        <f t="shared" si="8"/>
        <v>95.59</v>
      </c>
      <c r="BU6" s="36">
        <f t="shared" si="8"/>
        <v>106.69</v>
      </c>
      <c r="BV6" s="36">
        <f t="shared" si="8"/>
        <v>106.52</v>
      </c>
      <c r="BW6" s="36">
        <f t="shared" si="8"/>
        <v>105.86</v>
      </c>
      <c r="BX6" s="36">
        <f t="shared" si="8"/>
        <v>106.07</v>
      </c>
      <c r="BY6" s="36">
        <f t="shared" si="8"/>
        <v>105.34</v>
      </c>
      <c r="BZ6" s="35" t="str">
        <f>IF(BZ7="","",IF(BZ7="-","【-】","【"&amp;SUBSTITUTE(TEXT(BZ7,"#,##0.00"),"-","△")&amp;"】"))</f>
        <v>【103.24】</v>
      </c>
      <c r="CA6" s="36">
        <f>IF(CA7="",NA(),CA7)</f>
        <v>121.56</v>
      </c>
      <c r="CB6" s="36">
        <f t="shared" ref="CB6:CJ6" si="9">IF(CB7="",NA(),CB7)</f>
        <v>117.28</v>
      </c>
      <c r="CC6" s="36">
        <f t="shared" si="9"/>
        <v>119.03</v>
      </c>
      <c r="CD6" s="36">
        <f t="shared" si="9"/>
        <v>118.09</v>
      </c>
      <c r="CE6" s="36">
        <f t="shared" si="9"/>
        <v>117.11</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63.05</v>
      </c>
      <c r="CM6" s="36">
        <f t="shared" ref="CM6:CU6" si="10">IF(CM7="",NA(),CM7)</f>
        <v>64.41</v>
      </c>
      <c r="CN6" s="36">
        <f t="shared" si="10"/>
        <v>64.099999999999994</v>
      </c>
      <c r="CO6" s="36">
        <f t="shared" si="10"/>
        <v>90.63</v>
      </c>
      <c r="CP6" s="36">
        <f t="shared" si="10"/>
        <v>91.17</v>
      </c>
      <c r="CQ6" s="36">
        <f t="shared" si="10"/>
        <v>62.26</v>
      </c>
      <c r="CR6" s="36">
        <f t="shared" si="10"/>
        <v>62.1</v>
      </c>
      <c r="CS6" s="36">
        <f t="shared" si="10"/>
        <v>62.38</v>
      </c>
      <c r="CT6" s="36">
        <f t="shared" si="10"/>
        <v>62.83</v>
      </c>
      <c r="CU6" s="36">
        <f t="shared" si="10"/>
        <v>62.05</v>
      </c>
      <c r="CV6" s="35" t="str">
        <f>IF(CV7="","",IF(CV7="-","【-】","【"&amp;SUBSTITUTE(TEXT(CV7,"#,##0.00"),"-","△")&amp;"】"))</f>
        <v>【60.00】</v>
      </c>
      <c r="CW6" s="36">
        <f>IF(CW7="",NA(),CW7)</f>
        <v>96.42</v>
      </c>
      <c r="CX6" s="36">
        <f t="shared" ref="CX6:DF6" si="11">IF(CX7="",NA(),CX7)</f>
        <v>94.65</v>
      </c>
      <c r="CY6" s="36">
        <f t="shared" si="11"/>
        <v>95.12</v>
      </c>
      <c r="CZ6" s="36">
        <f t="shared" si="11"/>
        <v>94.24</v>
      </c>
      <c r="DA6" s="36">
        <f t="shared" si="11"/>
        <v>93.55</v>
      </c>
      <c r="DB6" s="36">
        <f t="shared" si="11"/>
        <v>89.5</v>
      </c>
      <c r="DC6" s="36">
        <f t="shared" si="11"/>
        <v>89.52</v>
      </c>
      <c r="DD6" s="36">
        <f t="shared" si="11"/>
        <v>89.17</v>
      </c>
      <c r="DE6" s="36">
        <f t="shared" si="11"/>
        <v>88.86</v>
      </c>
      <c r="DF6" s="36">
        <f t="shared" si="11"/>
        <v>89.11</v>
      </c>
      <c r="DG6" s="35" t="str">
        <f>IF(DG7="","",IF(DG7="-","【-】","【"&amp;SUBSTITUTE(TEXT(DG7,"#,##0.00"),"-","△")&amp;"】"))</f>
        <v>【89.80】</v>
      </c>
      <c r="DH6" s="36">
        <f>IF(DH7="",NA(),DH7)</f>
        <v>48.39</v>
      </c>
      <c r="DI6" s="36">
        <f t="shared" ref="DI6:DQ6" si="12">IF(DI7="",NA(),DI7)</f>
        <v>49.69</v>
      </c>
      <c r="DJ6" s="36">
        <f t="shared" si="12"/>
        <v>49.53</v>
      </c>
      <c r="DK6" s="36">
        <f t="shared" si="12"/>
        <v>50.52</v>
      </c>
      <c r="DL6" s="36">
        <f t="shared" si="12"/>
        <v>51.83</v>
      </c>
      <c r="DM6" s="36">
        <f t="shared" si="12"/>
        <v>45.89</v>
      </c>
      <c r="DN6" s="36">
        <f t="shared" si="12"/>
        <v>46.58</v>
      </c>
      <c r="DO6" s="36">
        <f t="shared" si="12"/>
        <v>46.99</v>
      </c>
      <c r="DP6" s="36">
        <f t="shared" si="12"/>
        <v>47.89</v>
      </c>
      <c r="DQ6" s="36">
        <f t="shared" si="12"/>
        <v>48.69</v>
      </c>
      <c r="DR6" s="35" t="str">
        <f>IF(DR7="","",IF(DR7="-","【-】","【"&amp;SUBSTITUTE(TEXT(DR7,"#,##0.00"),"-","△")&amp;"】"))</f>
        <v>【49.59】</v>
      </c>
      <c r="DS6" s="36">
        <f>IF(DS7="",NA(),DS7)</f>
        <v>23.59</v>
      </c>
      <c r="DT6" s="36">
        <f t="shared" ref="DT6:EB6" si="13">IF(DT7="",NA(),DT7)</f>
        <v>23.27</v>
      </c>
      <c r="DU6" s="36">
        <f t="shared" si="13"/>
        <v>23.76</v>
      </c>
      <c r="DV6" s="36">
        <f t="shared" si="13"/>
        <v>23.64</v>
      </c>
      <c r="DW6" s="36">
        <f t="shared" si="13"/>
        <v>24.18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0.39</v>
      </c>
      <c r="EE6" s="36">
        <f t="shared" ref="EE6:EM6" si="14">IF(EE7="",NA(),EE7)</f>
        <v>0.77</v>
      </c>
      <c r="EF6" s="36">
        <f t="shared" si="14"/>
        <v>0.56000000000000005</v>
      </c>
      <c r="EG6" s="36">
        <f t="shared" si="14"/>
        <v>0.65</v>
      </c>
      <c r="EH6" s="36">
        <f t="shared" si="14"/>
        <v>0.53</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112453</v>
      </c>
      <c r="D7" s="38">
        <v>46</v>
      </c>
      <c r="E7" s="38">
        <v>1</v>
      </c>
      <c r="F7" s="38">
        <v>0</v>
      </c>
      <c r="G7" s="38">
        <v>1</v>
      </c>
      <c r="H7" s="38" t="s">
        <v>92</v>
      </c>
      <c r="I7" s="38" t="s">
        <v>93</v>
      </c>
      <c r="J7" s="38" t="s">
        <v>94</v>
      </c>
      <c r="K7" s="38" t="s">
        <v>95</v>
      </c>
      <c r="L7" s="38" t="s">
        <v>96</v>
      </c>
      <c r="M7" s="38" t="s">
        <v>97</v>
      </c>
      <c r="N7" s="39" t="s">
        <v>98</v>
      </c>
      <c r="O7" s="39">
        <v>80.989999999999995</v>
      </c>
      <c r="P7" s="39">
        <v>100</v>
      </c>
      <c r="Q7" s="39">
        <v>1933</v>
      </c>
      <c r="R7" s="39">
        <v>114306</v>
      </c>
      <c r="S7" s="39">
        <v>14.64</v>
      </c>
      <c r="T7" s="39">
        <v>7807.79</v>
      </c>
      <c r="U7" s="39">
        <v>114842</v>
      </c>
      <c r="V7" s="39">
        <v>14.64</v>
      </c>
      <c r="W7" s="39">
        <v>7844.4</v>
      </c>
      <c r="X7" s="39">
        <v>104.71</v>
      </c>
      <c r="Y7" s="39">
        <v>108.96</v>
      </c>
      <c r="Z7" s="39">
        <v>106.23</v>
      </c>
      <c r="AA7" s="39">
        <v>106.86</v>
      </c>
      <c r="AB7" s="39">
        <v>108.88</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431.99</v>
      </c>
      <c r="AU7" s="39">
        <v>325.39999999999998</v>
      </c>
      <c r="AV7" s="39">
        <v>286.67</v>
      </c>
      <c r="AW7" s="39">
        <v>246.2</v>
      </c>
      <c r="AX7" s="39">
        <v>257.14999999999998</v>
      </c>
      <c r="AY7" s="39">
        <v>352.05</v>
      </c>
      <c r="AZ7" s="39">
        <v>349.04</v>
      </c>
      <c r="BA7" s="39">
        <v>337.49</v>
      </c>
      <c r="BB7" s="39">
        <v>335.6</v>
      </c>
      <c r="BC7" s="39">
        <v>358.91</v>
      </c>
      <c r="BD7" s="39">
        <v>264.97000000000003</v>
      </c>
      <c r="BE7" s="39">
        <v>192.17</v>
      </c>
      <c r="BF7" s="39">
        <v>177.8</v>
      </c>
      <c r="BG7" s="39">
        <v>163.03</v>
      </c>
      <c r="BH7" s="39">
        <v>148.69</v>
      </c>
      <c r="BI7" s="39">
        <v>140.25</v>
      </c>
      <c r="BJ7" s="39">
        <v>250.76</v>
      </c>
      <c r="BK7" s="39">
        <v>254.54</v>
      </c>
      <c r="BL7" s="39">
        <v>265.92</v>
      </c>
      <c r="BM7" s="39">
        <v>258.26</v>
      </c>
      <c r="BN7" s="39">
        <v>247.27</v>
      </c>
      <c r="BO7" s="39">
        <v>266.61</v>
      </c>
      <c r="BP7" s="39">
        <v>91.96</v>
      </c>
      <c r="BQ7" s="39">
        <v>95.31</v>
      </c>
      <c r="BR7" s="39">
        <v>93.95</v>
      </c>
      <c r="BS7" s="39">
        <v>94.66</v>
      </c>
      <c r="BT7" s="39">
        <v>95.59</v>
      </c>
      <c r="BU7" s="39">
        <v>106.69</v>
      </c>
      <c r="BV7" s="39">
        <v>106.52</v>
      </c>
      <c r="BW7" s="39">
        <v>105.86</v>
      </c>
      <c r="BX7" s="39">
        <v>106.07</v>
      </c>
      <c r="BY7" s="39">
        <v>105.34</v>
      </c>
      <c r="BZ7" s="39">
        <v>103.24</v>
      </c>
      <c r="CA7" s="39">
        <v>121.56</v>
      </c>
      <c r="CB7" s="39">
        <v>117.28</v>
      </c>
      <c r="CC7" s="39">
        <v>119.03</v>
      </c>
      <c r="CD7" s="39">
        <v>118.09</v>
      </c>
      <c r="CE7" s="39">
        <v>117.11</v>
      </c>
      <c r="CF7" s="39">
        <v>154.91999999999999</v>
      </c>
      <c r="CG7" s="39">
        <v>155.80000000000001</v>
      </c>
      <c r="CH7" s="39">
        <v>158.58000000000001</v>
      </c>
      <c r="CI7" s="39">
        <v>159.22</v>
      </c>
      <c r="CJ7" s="39">
        <v>159.6</v>
      </c>
      <c r="CK7" s="39">
        <v>168.38</v>
      </c>
      <c r="CL7" s="39">
        <v>63.05</v>
      </c>
      <c r="CM7" s="39">
        <v>64.41</v>
      </c>
      <c r="CN7" s="39">
        <v>64.099999999999994</v>
      </c>
      <c r="CO7" s="39">
        <v>90.63</v>
      </c>
      <c r="CP7" s="39">
        <v>91.17</v>
      </c>
      <c r="CQ7" s="39">
        <v>62.26</v>
      </c>
      <c r="CR7" s="39">
        <v>62.1</v>
      </c>
      <c r="CS7" s="39">
        <v>62.38</v>
      </c>
      <c r="CT7" s="39">
        <v>62.83</v>
      </c>
      <c r="CU7" s="39">
        <v>62.05</v>
      </c>
      <c r="CV7" s="39">
        <v>60</v>
      </c>
      <c r="CW7" s="39">
        <v>96.42</v>
      </c>
      <c r="CX7" s="39">
        <v>94.65</v>
      </c>
      <c r="CY7" s="39">
        <v>95.12</v>
      </c>
      <c r="CZ7" s="39">
        <v>94.24</v>
      </c>
      <c r="DA7" s="39">
        <v>93.55</v>
      </c>
      <c r="DB7" s="39">
        <v>89.5</v>
      </c>
      <c r="DC7" s="39">
        <v>89.52</v>
      </c>
      <c r="DD7" s="39">
        <v>89.17</v>
      </c>
      <c r="DE7" s="39">
        <v>88.86</v>
      </c>
      <c r="DF7" s="39">
        <v>89.11</v>
      </c>
      <c r="DG7" s="39">
        <v>89.8</v>
      </c>
      <c r="DH7" s="39">
        <v>48.39</v>
      </c>
      <c r="DI7" s="39">
        <v>49.69</v>
      </c>
      <c r="DJ7" s="39">
        <v>49.53</v>
      </c>
      <c r="DK7" s="39">
        <v>50.52</v>
      </c>
      <c r="DL7" s="39">
        <v>51.83</v>
      </c>
      <c r="DM7" s="39">
        <v>45.89</v>
      </c>
      <c r="DN7" s="39">
        <v>46.58</v>
      </c>
      <c r="DO7" s="39">
        <v>46.99</v>
      </c>
      <c r="DP7" s="39">
        <v>47.89</v>
      </c>
      <c r="DQ7" s="39">
        <v>48.69</v>
      </c>
      <c r="DR7" s="39">
        <v>49.59</v>
      </c>
      <c r="DS7" s="39">
        <v>23.59</v>
      </c>
      <c r="DT7" s="39">
        <v>23.27</v>
      </c>
      <c r="DU7" s="39">
        <v>23.76</v>
      </c>
      <c r="DV7" s="39">
        <v>23.64</v>
      </c>
      <c r="DW7" s="39">
        <v>24.18</v>
      </c>
      <c r="DX7" s="39">
        <v>13.14</v>
      </c>
      <c r="DY7" s="39">
        <v>14.45</v>
      </c>
      <c r="DZ7" s="39">
        <v>15.83</v>
      </c>
      <c r="EA7" s="39">
        <v>16.899999999999999</v>
      </c>
      <c r="EB7" s="39">
        <v>18.260000000000002</v>
      </c>
      <c r="EC7" s="39">
        <v>19.440000000000001</v>
      </c>
      <c r="ED7" s="39">
        <v>0.39</v>
      </c>
      <c r="EE7" s="39">
        <v>0.77</v>
      </c>
      <c r="EF7" s="39">
        <v>0.56000000000000005</v>
      </c>
      <c r="EG7" s="39">
        <v>0.65</v>
      </c>
      <c r="EH7" s="39">
        <v>0.53</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2021-01-20T01:16:29Z</cp:lastPrinted>
  <dcterms:created xsi:type="dcterms:W3CDTF">2020-12-04T02:05:59Z</dcterms:created>
  <dcterms:modified xsi:type="dcterms:W3CDTF">2021-01-20T01:20:30Z</dcterms:modified>
  <cp:category/>
</cp:coreProperties>
</file>