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svjfile\FILE\【080】都市政策部\【005】上下水道課\【000】上下水道課共有\経営戦略の見直しと水道料金改定\★13水道料金の改定\14 ホームページ\"/>
    </mc:Choice>
  </mc:AlternateContent>
  <xr:revisionPtr revIDLastSave="0" documentId="13_ncr:1_{73098C3B-1A40-41C0-BE53-13C15273C517}" xr6:coauthVersionLast="36" xr6:coauthVersionMax="45" xr10:uidLastSave="{00000000-0000-0000-0000-000000000000}"/>
  <bookViews>
    <workbookView xWindow="-105" yWindow="-105" windowWidth="23250" windowHeight="12570" activeTab="1" xr2:uid="{00000000-000D-0000-FFFF-FFFF00000000}"/>
  </bookViews>
  <sheets>
    <sheet name="計算表" sheetId="1" r:id="rId1"/>
    <sheet name="シミュレーター" sheetId="2" r:id="rId2"/>
    <sheet name="料金算定表" sheetId="3" r:id="rId3"/>
  </sheets>
  <definedNames>
    <definedName name="koukei">計算表!$F$14:$F$22</definedName>
    <definedName name="suidou">計算表!$F$14:$N$24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A3" i="1"/>
  <c r="BE248" i="3" l="1"/>
  <c r="BE247" i="3"/>
  <c r="BE246" i="3"/>
  <c r="BE245" i="3"/>
  <c r="BE244" i="3"/>
  <c r="BE243" i="3"/>
  <c r="BE242" i="3"/>
  <c r="BE241" i="3"/>
  <c r="BE240" i="3"/>
  <c r="BE239" i="3"/>
  <c r="BE238" i="3"/>
  <c r="BE237" i="3"/>
  <c r="BE236" i="3"/>
  <c r="BE235" i="3"/>
  <c r="BE234" i="3"/>
  <c r="BE233" i="3"/>
  <c r="BE232" i="3"/>
  <c r="BE231" i="3"/>
  <c r="BE230" i="3"/>
  <c r="BE229" i="3"/>
  <c r="BE228" i="3"/>
  <c r="BE227" i="3"/>
  <c r="BE226" i="3"/>
  <c r="BE225" i="3"/>
  <c r="BE224" i="3"/>
  <c r="BE223" i="3"/>
  <c r="BE222" i="3"/>
  <c r="BE221" i="3"/>
  <c r="BE220" i="3"/>
  <c r="BE219" i="3"/>
  <c r="BE218" i="3"/>
  <c r="BE217" i="3"/>
  <c r="BE216" i="3"/>
  <c r="BE215" i="3"/>
  <c r="BE214" i="3"/>
  <c r="BE213" i="3"/>
  <c r="BE212" i="3"/>
  <c r="BE211" i="3"/>
  <c r="BE210" i="3"/>
  <c r="BE209" i="3"/>
  <c r="BE208" i="3"/>
  <c r="BE207" i="3"/>
  <c r="BE206" i="3"/>
  <c r="BE205" i="3"/>
  <c r="BE204" i="3"/>
  <c r="BE203" i="3"/>
  <c r="BE202" i="3"/>
  <c r="BE201" i="3"/>
  <c r="BE200" i="3"/>
  <c r="BE199" i="3"/>
  <c r="BE198" i="3"/>
  <c r="BE197" i="3"/>
  <c r="BE196" i="3"/>
  <c r="BE195" i="3"/>
  <c r="BE194" i="3"/>
  <c r="BE193" i="3"/>
  <c r="BE192" i="3"/>
  <c r="BE191" i="3"/>
  <c r="BE190" i="3"/>
  <c r="BE189" i="3"/>
  <c r="BE188" i="3"/>
  <c r="BE187" i="3"/>
  <c r="BE186" i="3"/>
  <c r="BE185" i="3"/>
  <c r="BE184" i="3"/>
  <c r="BE183" i="3"/>
  <c r="BE182" i="3"/>
  <c r="BE181" i="3"/>
  <c r="BE180" i="3"/>
  <c r="BE179" i="3"/>
  <c r="BE178" i="3"/>
  <c r="BE177" i="3"/>
  <c r="BE176" i="3"/>
  <c r="BE175" i="3"/>
  <c r="BE174" i="3"/>
  <c r="BE173" i="3"/>
  <c r="BE172" i="3"/>
  <c r="BE171" i="3"/>
  <c r="BE170" i="3"/>
  <c r="BE169" i="3"/>
  <c r="BE168" i="3"/>
  <c r="BE167" i="3"/>
  <c r="BE166" i="3"/>
  <c r="BE165" i="3"/>
  <c r="BE164" i="3"/>
  <c r="BE163" i="3"/>
  <c r="BE162" i="3"/>
  <c r="BE161" i="3"/>
  <c r="BE160" i="3"/>
  <c r="BE159" i="3"/>
  <c r="BE158" i="3"/>
  <c r="BE156" i="3"/>
  <c r="BE155" i="3"/>
  <c r="BE154" i="3"/>
  <c r="BE153" i="3"/>
  <c r="BE152" i="3"/>
  <c r="BE151" i="3"/>
  <c r="BE150" i="3"/>
  <c r="BE149" i="3"/>
  <c r="BE148" i="3"/>
  <c r="BE147" i="3"/>
  <c r="BE146" i="3"/>
  <c r="BE145" i="3"/>
  <c r="BE144" i="3"/>
  <c r="BE143" i="3"/>
  <c r="BE142" i="3"/>
  <c r="BE141" i="3"/>
  <c r="BE140" i="3"/>
  <c r="BE139" i="3"/>
  <c r="BE138" i="3"/>
  <c r="BE137" i="3"/>
  <c r="BE136" i="3"/>
  <c r="BE135" i="3"/>
  <c r="BE134" i="3"/>
  <c r="BE133" i="3"/>
  <c r="BE132" i="3"/>
  <c r="BE131" i="3"/>
  <c r="BE130" i="3"/>
  <c r="BE129" i="3"/>
  <c r="BE128" i="3"/>
  <c r="BE127" i="3"/>
  <c r="BE126" i="3"/>
  <c r="BE125" i="3"/>
  <c r="BE124" i="3"/>
  <c r="BE123" i="3"/>
  <c r="BE122" i="3"/>
  <c r="BE121" i="3"/>
  <c r="BE120" i="3"/>
  <c r="BE119" i="3"/>
  <c r="BE118" i="3"/>
  <c r="BE117" i="3"/>
  <c r="BE116" i="3"/>
  <c r="BE115" i="3"/>
  <c r="BE114" i="3"/>
  <c r="BE113" i="3"/>
  <c r="BE112" i="3"/>
  <c r="BE111" i="3"/>
  <c r="BE110" i="3"/>
  <c r="BE109" i="3"/>
  <c r="BE108" i="3"/>
  <c r="BE107" i="3"/>
  <c r="BE106" i="3"/>
  <c r="BE105" i="3"/>
  <c r="BE104" i="3"/>
  <c r="BE103" i="3"/>
  <c r="BE102" i="3"/>
  <c r="BE101" i="3"/>
  <c r="BE100" i="3"/>
  <c r="BE99" i="3"/>
  <c r="BE98" i="3"/>
  <c r="BE97" i="3"/>
  <c r="BE96" i="3"/>
  <c r="BE95" i="3"/>
  <c r="BE94" i="3"/>
  <c r="BE93" i="3"/>
  <c r="BE92" i="3"/>
  <c r="BE91" i="3"/>
  <c r="BE90" i="3"/>
  <c r="BE89" i="3"/>
  <c r="BE88" i="3"/>
  <c r="BE87" i="3"/>
  <c r="BE86" i="3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H9" i="1"/>
  <c r="G9" i="1"/>
  <c r="BL248" i="3" l="1"/>
  <c r="BK248" i="3"/>
  <c r="BJ248" i="3"/>
  <c r="BI248" i="3"/>
  <c r="BH248" i="3"/>
  <c r="BG248" i="3"/>
  <c r="BF248" i="3"/>
  <c r="BC248" i="3"/>
  <c r="AS248" i="3"/>
  <c r="AT248" i="3" s="1"/>
  <c r="AR248" i="3"/>
  <c r="AQ248" i="3"/>
  <c r="AP248" i="3"/>
  <c r="AO248" i="3"/>
  <c r="AN248" i="3"/>
  <c r="AW248" i="3" s="1"/>
  <c r="BL247" i="3"/>
  <c r="BK247" i="3"/>
  <c r="BJ247" i="3"/>
  <c r="BI247" i="3"/>
  <c r="BH247" i="3"/>
  <c r="BG247" i="3"/>
  <c r="BF247" i="3"/>
  <c r="BC247" i="3"/>
  <c r="AS247" i="3"/>
  <c r="AT247" i="3" s="1"/>
  <c r="AR247" i="3"/>
  <c r="AQ247" i="3"/>
  <c r="AP247" i="3"/>
  <c r="AO247" i="3"/>
  <c r="AN247" i="3"/>
  <c r="AX247" i="3" s="1"/>
  <c r="BL246" i="3"/>
  <c r="BK246" i="3"/>
  <c r="BJ246" i="3"/>
  <c r="BI246" i="3"/>
  <c r="BH246" i="3"/>
  <c r="BG246" i="3"/>
  <c r="BF246" i="3"/>
  <c r="BC246" i="3"/>
  <c r="AS246" i="3"/>
  <c r="AT246" i="3" s="1"/>
  <c r="AR246" i="3"/>
  <c r="AQ246" i="3"/>
  <c r="AP246" i="3"/>
  <c r="AO246" i="3"/>
  <c r="AN246" i="3"/>
  <c r="AW246" i="3" s="1"/>
  <c r="BL245" i="3"/>
  <c r="BK245" i="3"/>
  <c r="BJ245" i="3"/>
  <c r="BI245" i="3"/>
  <c r="BH245" i="3"/>
  <c r="BG245" i="3"/>
  <c r="BF245" i="3"/>
  <c r="BC245" i="3"/>
  <c r="AS245" i="3"/>
  <c r="AT245" i="3" s="1"/>
  <c r="AR245" i="3"/>
  <c r="BB245" i="3" s="1"/>
  <c r="BT245" i="3" s="1"/>
  <c r="AQ245" i="3"/>
  <c r="AP245" i="3"/>
  <c r="AO245" i="3"/>
  <c r="AN245" i="3"/>
  <c r="BL244" i="3"/>
  <c r="BK244" i="3"/>
  <c r="BJ244" i="3"/>
  <c r="BI244" i="3"/>
  <c r="BH244" i="3"/>
  <c r="BG244" i="3"/>
  <c r="BF244" i="3"/>
  <c r="BC244" i="3"/>
  <c r="AS244" i="3"/>
  <c r="AT244" i="3" s="1"/>
  <c r="AR244" i="3"/>
  <c r="AQ244" i="3"/>
  <c r="AP244" i="3"/>
  <c r="AZ244" i="3" s="1"/>
  <c r="BR244" i="3" s="1"/>
  <c r="AO244" i="3"/>
  <c r="AN244" i="3"/>
  <c r="AW244" i="3" s="1"/>
  <c r="BL243" i="3"/>
  <c r="BK243" i="3"/>
  <c r="BJ243" i="3"/>
  <c r="BI243" i="3"/>
  <c r="BH243" i="3"/>
  <c r="BG243" i="3"/>
  <c r="BF243" i="3"/>
  <c r="BC243" i="3"/>
  <c r="AS243" i="3"/>
  <c r="AT243" i="3" s="1"/>
  <c r="AR243" i="3"/>
  <c r="AQ243" i="3"/>
  <c r="AP243" i="3"/>
  <c r="AO243" i="3"/>
  <c r="AN243" i="3"/>
  <c r="BL242" i="3"/>
  <c r="BK242" i="3"/>
  <c r="BJ242" i="3"/>
  <c r="BI242" i="3"/>
  <c r="BH242" i="3"/>
  <c r="BG242" i="3"/>
  <c r="BF242" i="3"/>
  <c r="BC242" i="3"/>
  <c r="AS242" i="3"/>
  <c r="AT242" i="3" s="1"/>
  <c r="AR242" i="3"/>
  <c r="AQ242" i="3"/>
  <c r="AP242" i="3"/>
  <c r="AO242" i="3"/>
  <c r="AN242" i="3"/>
  <c r="AW242" i="3" s="1"/>
  <c r="BL241" i="3"/>
  <c r="BK241" i="3"/>
  <c r="BJ241" i="3"/>
  <c r="BI241" i="3"/>
  <c r="BH241" i="3"/>
  <c r="BG241" i="3"/>
  <c r="BF241" i="3"/>
  <c r="BC241" i="3"/>
  <c r="AS241" i="3"/>
  <c r="AT241" i="3" s="1"/>
  <c r="AR241" i="3"/>
  <c r="AQ241" i="3"/>
  <c r="AP241" i="3"/>
  <c r="AZ241" i="3" s="1"/>
  <c r="AO241" i="3"/>
  <c r="AN241" i="3"/>
  <c r="BL240" i="3"/>
  <c r="BK240" i="3"/>
  <c r="BJ240" i="3"/>
  <c r="BI240" i="3"/>
  <c r="BH240" i="3"/>
  <c r="BG240" i="3"/>
  <c r="BF240" i="3"/>
  <c r="BC240" i="3"/>
  <c r="AS240" i="3"/>
  <c r="AT240" i="3" s="1"/>
  <c r="AR240" i="3"/>
  <c r="AQ240" i="3"/>
  <c r="AP240" i="3"/>
  <c r="AO240" i="3"/>
  <c r="AN240" i="3"/>
  <c r="AW240" i="3" s="1"/>
  <c r="BL239" i="3"/>
  <c r="BK239" i="3"/>
  <c r="BJ239" i="3"/>
  <c r="BI239" i="3"/>
  <c r="BH239" i="3"/>
  <c r="BG239" i="3"/>
  <c r="BF239" i="3"/>
  <c r="BC239" i="3"/>
  <c r="AS239" i="3"/>
  <c r="AT239" i="3" s="1"/>
  <c r="AR239" i="3"/>
  <c r="AQ239" i="3"/>
  <c r="AP239" i="3"/>
  <c r="AO239" i="3"/>
  <c r="AN239" i="3"/>
  <c r="BL238" i="3"/>
  <c r="BK238" i="3"/>
  <c r="BJ238" i="3"/>
  <c r="BI238" i="3"/>
  <c r="BH238" i="3"/>
  <c r="BG238" i="3"/>
  <c r="BF238" i="3"/>
  <c r="BC238" i="3"/>
  <c r="AS238" i="3"/>
  <c r="AT238" i="3" s="1"/>
  <c r="AR238" i="3"/>
  <c r="AQ238" i="3"/>
  <c r="AP238" i="3"/>
  <c r="AO238" i="3"/>
  <c r="AN238" i="3"/>
  <c r="BL237" i="3"/>
  <c r="BK237" i="3"/>
  <c r="BJ237" i="3"/>
  <c r="BI237" i="3"/>
  <c r="BH237" i="3"/>
  <c r="BG237" i="3"/>
  <c r="BF237" i="3"/>
  <c r="BC237" i="3"/>
  <c r="AS237" i="3"/>
  <c r="AT237" i="3" s="1"/>
  <c r="AR237" i="3"/>
  <c r="AQ237" i="3"/>
  <c r="AP237" i="3"/>
  <c r="AO237" i="3"/>
  <c r="AN237" i="3"/>
  <c r="AW237" i="3" s="1"/>
  <c r="BL236" i="3"/>
  <c r="BK236" i="3"/>
  <c r="BJ236" i="3"/>
  <c r="BI236" i="3"/>
  <c r="BH236" i="3"/>
  <c r="BG236" i="3"/>
  <c r="BF236" i="3"/>
  <c r="BC236" i="3"/>
  <c r="AS236" i="3"/>
  <c r="AT236" i="3" s="1"/>
  <c r="AR236" i="3"/>
  <c r="AQ236" i="3"/>
  <c r="AP236" i="3"/>
  <c r="AO236" i="3"/>
  <c r="AN236" i="3"/>
  <c r="BL235" i="3"/>
  <c r="BK235" i="3"/>
  <c r="BJ235" i="3"/>
  <c r="BI235" i="3"/>
  <c r="BH235" i="3"/>
  <c r="BG235" i="3"/>
  <c r="BF235" i="3"/>
  <c r="BC235" i="3"/>
  <c r="AS235" i="3"/>
  <c r="AT235" i="3" s="1"/>
  <c r="AR235" i="3"/>
  <c r="AQ235" i="3"/>
  <c r="AP235" i="3"/>
  <c r="AO235" i="3"/>
  <c r="AN235" i="3"/>
  <c r="AW235" i="3" s="1"/>
  <c r="BL234" i="3"/>
  <c r="BK234" i="3"/>
  <c r="BJ234" i="3"/>
  <c r="BI234" i="3"/>
  <c r="BH234" i="3"/>
  <c r="BG234" i="3"/>
  <c r="BF234" i="3"/>
  <c r="BC234" i="3"/>
  <c r="AS234" i="3"/>
  <c r="AT234" i="3" s="1"/>
  <c r="AR234" i="3"/>
  <c r="BB234" i="3" s="1"/>
  <c r="AQ234" i="3"/>
  <c r="AP234" i="3"/>
  <c r="AO234" i="3"/>
  <c r="AN234" i="3"/>
  <c r="BL233" i="3"/>
  <c r="BK233" i="3"/>
  <c r="BJ233" i="3"/>
  <c r="BI233" i="3"/>
  <c r="BH233" i="3"/>
  <c r="BG233" i="3"/>
  <c r="BF233" i="3"/>
  <c r="BC233" i="3"/>
  <c r="BU233" i="3" s="1"/>
  <c r="AS233" i="3"/>
  <c r="AT233" i="3" s="1"/>
  <c r="AR233" i="3"/>
  <c r="AQ233" i="3"/>
  <c r="AP233" i="3"/>
  <c r="AO233" i="3"/>
  <c r="AN233" i="3"/>
  <c r="AW233" i="3" s="1"/>
  <c r="BL232" i="3"/>
  <c r="BK232" i="3"/>
  <c r="BJ232" i="3"/>
  <c r="BI232" i="3"/>
  <c r="BH232" i="3"/>
  <c r="BG232" i="3"/>
  <c r="BF232" i="3"/>
  <c r="BC232" i="3"/>
  <c r="AS232" i="3"/>
  <c r="AT232" i="3" s="1"/>
  <c r="AR232" i="3"/>
  <c r="AQ232" i="3"/>
  <c r="AP232" i="3"/>
  <c r="AO232" i="3"/>
  <c r="AN232" i="3"/>
  <c r="BL231" i="3"/>
  <c r="BK231" i="3"/>
  <c r="BJ231" i="3"/>
  <c r="BI231" i="3"/>
  <c r="BH231" i="3"/>
  <c r="BG231" i="3"/>
  <c r="BF231" i="3"/>
  <c r="BC231" i="3"/>
  <c r="AS231" i="3"/>
  <c r="AT231" i="3" s="1"/>
  <c r="AR231" i="3"/>
  <c r="AQ231" i="3"/>
  <c r="AP231" i="3"/>
  <c r="AO231" i="3"/>
  <c r="AN231" i="3"/>
  <c r="AW231" i="3" s="1"/>
  <c r="BL230" i="3"/>
  <c r="BK230" i="3"/>
  <c r="BJ230" i="3"/>
  <c r="BI230" i="3"/>
  <c r="BH230" i="3"/>
  <c r="BG230" i="3"/>
  <c r="BF230" i="3"/>
  <c r="BC230" i="3"/>
  <c r="AS230" i="3"/>
  <c r="AT230" i="3" s="1"/>
  <c r="AR230" i="3"/>
  <c r="AQ230" i="3"/>
  <c r="AP230" i="3"/>
  <c r="AO230" i="3"/>
  <c r="AN230" i="3"/>
  <c r="BL229" i="3"/>
  <c r="BK229" i="3"/>
  <c r="BJ229" i="3"/>
  <c r="BI229" i="3"/>
  <c r="BH229" i="3"/>
  <c r="BG229" i="3"/>
  <c r="BF229" i="3"/>
  <c r="BC229" i="3"/>
  <c r="AS229" i="3"/>
  <c r="AT229" i="3" s="1"/>
  <c r="AR229" i="3"/>
  <c r="AQ229" i="3"/>
  <c r="AP229" i="3"/>
  <c r="AO229" i="3"/>
  <c r="AN229" i="3"/>
  <c r="AW229" i="3" s="1"/>
  <c r="BL228" i="3"/>
  <c r="BK228" i="3"/>
  <c r="BJ228" i="3"/>
  <c r="BI228" i="3"/>
  <c r="BH228" i="3"/>
  <c r="BG228" i="3"/>
  <c r="BF228" i="3"/>
  <c r="BC228" i="3"/>
  <c r="AS228" i="3"/>
  <c r="AT228" i="3" s="1"/>
  <c r="AR228" i="3"/>
  <c r="AQ228" i="3"/>
  <c r="AP228" i="3"/>
  <c r="AO228" i="3"/>
  <c r="AN228" i="3"/>
  <c r="BL227" i="3"/>
  <c r="BK227" i="3"/>
  <c r="BJ227" i="3"/>
  <c r="BI227" i="3"/>
  <c r="BH227" i="3"/>
  <c r="BG227" i="3"/>
  <c r="BF227" i="3"/>
  <c r="BC227" i="3"/>
  <c r="AS227" i="3"/>
  <c r="AT227" i="3" s="1"/>
  <c r="AR227" i="3"/>
  <c r="AQ227" i="3"/>
  <c r="AP227" i="3"/>
  <c r="AO227" i="3"/>
  <c r="AN227" i="3"/>
  <c r="AW227" i="3" s="1"/>
  <c r="BL226" i="3"/>
  <c r="BK226" i="3"/>
  <c r="BJ226" i="3"/>
  <c r="BI226" i="3"/>
  <c r="BH226" i="3"/>
  <c r="BG226" i="3"/>
  <c r="BF226" i="3"/>
  <c r="BC226" i="3"/>
  <c r="AS226" i="3"/>
  <c r="AT226" i="3" s="1"/>
  <c r="AR226" i="3"/>
  <c r="AQ226" i="3"/>
  <c r="AP226" i="3"/>
  <c r="AO226" i="3"/>
  <c r="AN226" i="3"/>
  <c r="BL225" i="3"/>
  <c r="BK225" i="3"/>
  <c r="BJ225" i="3"/>
  <c r="BI225" i="3"/>
  <c r="BH225" i="3"/>
  <c r="BG225" i="3"/>
  <c r="BF225" i="3"/>
  <c r="BC225" i="3"/>
  <c r="AS225" i="3"/>
  <c r="AT225" i="3" s="1"/>
  <c r="AR225" i="3"/>
  <c r="BB225" i="3" s="1"/>
  <c r="AQ225" i="3"/>
  <c r="AP225" i="3"/>
  <c r="AO225" i="3"/>
  <c r="AN225" i="3"/>
  <c r="AW225" i="3" s="1"/>
  <c r="BL224" i="3"/>
  <c r="BK224" i="3"/>
  <c r="BJ224" i="3"/>
  <c r="BI224" i="3"/>
  <c r="BH224" i="3"/>
  <c r="BG224" i="3"/>
  <c r="BF224" i="3"/>
  <c r="BC224" i="3"/>
  <c r="AS224" i="3"/>
  <c r="AT224" i="3" s="1"/>
  <c r="AR224" i="3"/>
  <c r="AQ224" i="3"/>
  <c r="AP224" i="3"/>
  <c r="AO224" i="3"/>
  <c r="AN224" i="3"/>
  <c r="BL223" i="3"/>
  <c r="BK223" i="3"/>
  <c r="BJ223" i="3"/>
  <c r="BI223" i="3"/>
  <c r="BH223" i="3"/>
  <c r="BG223" i="3"/>
  <c r="BF223" i="3"/>
  <c r="BC223" i="3"/>
  <c r="AS223" i="3"/>
  <c r="AT223" i="3" s="1"/>
  <c r="AR223" i="3"/>
  <c r="AQ223" i="3"/>
  <c r="AP223" i="3"/>
  <c r="AO223" i="3"/>
  <c r="AN223" i="3"/>
  <c r="AW223" i="3" s="1"/>
  <c r="BL222" i="3"/>
  <c r="BK222" i="3"/>
  <c r="BJ222" i="3"/>
  <c r="BI222" i="3"/>
  <c r="BH222" i="3"/>
  <c r="BG222" i="3"/>
  <c r="BF222" i="3"/>
  <c r="BC222" i="3"/>
  <c r="AS222" i="3"/>
  <c r="AT222" i="3" s="1"/>
  <c r="AR222" i="3"/>
  <c r="AQ222" i="3"/>
  <c r="AP222" i="3"/>
  <c r="AO222" i="3"/>
  <c r="AN222" i="3"/>
  <c r="BL221" i="3"/>
  <c r="BK221" i="3"/>
  <c r="BJ221" i="3"/>
  <c r="BI221" i="3"/>
  <c r="BH221" i="3"/>
  <c r="BG221" i="3"/>
  <c r="BF221" i="3"/>
  <c r="BC221" i="3"/>
  <c r="AS221" i="3"/>
  <c r="AT221" i="3" s="1"/>
  <c r="AR221" i="3"/>
  <c r="AQ221" i="3"/>
  <c r="AP221" i="3"/>
  <c r="AO221" i="3"/>
  <c r="AN221" i="3"/>
  <c r="AW221" i="3" s="1"/>
  <c r="BL220" i="3"/>
  <c r="BK220" i="3"/>
  <c r="BJ220" i="3"/>
  <c r="BI220" i="3"/>
  <c r="BH220" i="3"/>
  <c r="BG220" i="3"/>
  <c r="BF220" i="3"/>
  <c r="BC220" i="3"/>
  <c r="AS220" i="3"/>
  <c r="AT220" i="3" s="1"/>
  <c r="AR220" i="3"/>
  <c r="AQ220" i="3"/>
  <c r="AP220" i="3"/>
  <c r="AO220" i="3"/>
  <c r="AN220" i="3"/>
  <c r="AW220" i="3" s="1"/>
  <c r="BC219" i="3"/>
  <c r="BL219" i="3"/>
  <c r="BK219" i="3"/>
  <c r="BJ219" i="3"/>
  <c r="BI219" i="3"/>
  <c r="BH219" i="3"/>
  <c r="BG219" i="3"/>
  <c r="BF219" i="3"/>
  <c r="AS219" i="3"/>
  <c r="AT219" i="3" s="1"/>
  <c r="AR219" i="3"/>
  <c r="AQ219" i="3"/>
  <c r="AP219" i="3"/>
  <c r="AO219" i="3"/>
  <c r="AN219" i="3"/>
  <c r="BL218" i="3"/>
  <c r="BK218" i="3"/>
  <c r="BJ218" i="3"/>
  <c r="BI218" i="3"/>
  <c r="BH218" i="3"/>
  <c r="BG218" i="3"/>
  <c r="BF218" i="3"/>
  <c r="BC218" i="3"/>
  <c r="AS218" i="3"/>
  <c r="AT218" i="3" s="1"/>
  <c r="AR218" i="3"/>
  <c r="AQ218" i="3"/>
  <c r="AP218" i="3"/>
  <c r="AO218" i="3"/>
  <c r="AN218" i="3"/>
  <c r="AW218" i="3" s="1"/>
  <c r="BL217" i="3"/>
  <c r="BK217" i="3"/>
  <c r="BJ217" i="3"/>
  <c r="BI217" i="3"/>
  <c r="BH217" i="3"/>
  <c r="BG217" i="3"/>
  <c r="BF217" i="3"/>
  <c r="BC217" i="3"/>
  <c r="AS217" i="3"/>
  <c r="AT217" i="3" s="1"/>
  <c r="AR217" i="3"/>
  <c r="BB217" i="3" s="1"/>
  <c r="AQ217" i="3"/>
  <c r="AP217" i="3"/>
  <c r="AO217" i="3"/>
  <c r="AN217" i="3"/>
  <c r="BL216" i="3"/>
  <c r="BK216" i="3"/>
  <c r="BJ216" i="3"/>
  <c r="BI216" i="3"/>
  <c r="BH216" i="3"/>
  <c r="BG216" i="3"/>
  <c r="BF216" i="3"/>
  <c r="BC216" i="3"/>
  <c r="BU216" i="3" s="1"/>
  <c r="AS216" i="3"/>
  <c r="AT216" i="3" s="1"/>
  <c r="AR216" i="3"/>
  <c r="BB216" i="3" s="1"/>
  <c r="BT216" i="3" s="1"/>
  <c r="AQ216" i="3"/>
  <c r="AP216" i="3"/>
  <c r="AO216" i="3"/>
  <c r="AN216" i="3"/>
  <c r="AW216" i="3" s="1"/>
  <c r="BL215" i="3"/>
  <c r="BK215" i="3"/>
  <c r="BJ215" i="3"/>
  <c r="BI215" i="3"/>
  <c r="BH215" i="3"/>
  <c r="BG215" i="3"/>
  <c r="BF215" i="3"/>
  <c r="BC215" i="3"/>
  <c r="AS215" i="3"/>
  <c r="AT215" i="3" s="1"/>
  <c r="AR215" i="3"/>
  <c r="BB215" i="3" s="1"/>
  <c r="AQ215" i="3"/>
  <c r="AP215" i="3"/>
  <c r="AO215" i="3"/>
  <c r="AN215" i="3"/>
  <c r="BL214" i="3"/>
  <c r="BK214" i="3"/>
  <c r="BJ214" i="3"/>
  <c r="BI214" i="3"/>
  <c r="BH214" i="3"/>
  <c r="BG214" i="3"/>
  <c r="BF214" i="3"/>
  <c r="BC214" i="3"/>
  <c r="AS214" i="3"/>
  <c r="AT214" i="3" s="1"/>
  <c r="AR214" i="3"/>
  <c r="BB214" i="3" s="1"/>
  <c r="AQ214" i="3"/>
  <c r="AP214" i="3"/>
  <c r="AO214" i="3"/>
  <c r="AN214" i="3"/>
  <c r="AW214" i="3" s="1"/>
  <c r="BL213" i="3"/>
  <c r="BK213" i="3"/>
  <c r="BJ213" i="3"/>
  <c r="BI213" i="3"/>
  <c r="BH213" i="3"/>
  <c r="BG213" i="3"/>
  <c r="BF213" i="3"/>
  <c r="BC213" i="3"/>
  <c r="AS213" i="3"/>
  <c r="AT213" i="3" s="1"/>
  <c r="AR213" i="3"/>
  <c r="BB213" i="3" s="1"/>
  <c r="AQ213" i="3"/>
  <c r="AP213" i="3"/>
  <c r="AO213" i="3"/>
  <c r="AN213" i="3"/>
  <c r="BL212" i="3"/>
  <c r="BK212" i="3"/>
  <c r="BJ212" i="3"/>
  <c r="BI212" i="3"/>
  <c r="BH212" i="3"/>
  <c r="BG212" i="3"/>
  <c r="BF212" i="3"/>
  <c r="BC212" i="3"/>
  <c r="BU212" i="3" s="1"/>
  <c r="AS212" i="3"/>
  <c r="AT212" i="3" s="1"/>
  <c r="AR212" i="3"/>
  <c r="BB212" i="3" s="1"/>
  <c r="AQ212" i="3"/>
  <c r="AP212" i="3"/>
  <c r="AO212" i="3"/>
  <c r="AN212" i="3"/>
  <c r="AW212" i="3" s="1"/>
  <c r="BL211" i="3"/>
  <c r="BK211" i="3"/>
  <c r="BJ211" i="3"/>
  <c r="BI211" i="3"/>
  <c r="BH211" i="3"/>
  <c r="BG211" i="3"/>
  <c r="BF211" i="3"/>
  <c r="BC211" i="3"/>
  <c r="AS211" i="3"/>
  <c r="AT211" i="3" s="1"/>
  <c r="AR211" i="3"/>
  <c r="BB211" i="3" s="1"/>
  <c r="BT211" i="3" s="1"/>
  <c r="AQ211" i="3"/>
  <c r="AP211" i="3"/>
  <c r="AO211" i="3"/>
  <c r="AN211" i="3"/>
  <c r="AW211" i="3" s="1"/>
  <c r="BL210" i="3"/>
  <c r="BK210" i="3"/>
  <c r="BJ210" i="3"/>
  <c r="BI210" i="3"/>
  <c r="BH210" i="3"/>
  <c r="BG210" i="3"/>
  <c r="BF210" i="3"/>
  <c r="BC210" i="3"/>
  <c r="AS210" i="3"/>
  <c r="AT210" i="3" s="1"/>
  <c r="AR210" i="3"/>
  <c r="BB210" i="3" s="1"/>
  <c r="AQ210" i="3"/>
  <c r="AP210" i="3"/>
  <c r="AO210" i="3"/>
  <c r="AN210" i="3"/>
  <c r="AW210" i="3" s="1"/>
  <c r="BL209" i="3"/>
  <c r="BK209" i="3"/>
  <c r="BJ209" i="3"/>
  <c r="BI209" i="3"/>
  <c r="BH209" i="3"/>
  <c r="BG209" i="3"/>
  <c r="BF209" i="3"/>
  <c r="BC209" i="3"/>
  <c r="AS209" i="3"/>
  <c r="AT209" i="3" s="1"/>
  <c r="AR209" i="3"/>
  <c r="BB209" i="3" s="1"/>
  <c r="AQ209" i="3"/>
  <c r="AP209" i="3"/>
  <c r="AZ209" i="3" s="1"/>
  <c r="AO209" i="3"/>
  <c r="AN209" i="3"/>
  <c r="AW209" i="3" s="1"/>
  <c r="BL208" i="3"/>
  <c r="BK208" i="3"/>
  <c r="BJ208" i="3"/>
  <c r="BI208" i="3"/>
  <c r="BH208" i="3"/>
  <c r="BG208" i="3"/>
  <c r="BF208" i="3"/>
  <c r="BC208" i="3"/>
  <c r="AS208" i="3"/>
  <c r="AT208" i="3" s="1"/>
  <c r="AR208" i="3"/>
  <c r="BB208" i="3" s="1"/>
  <c r="AQ208" i="3"/>
  <c r="AP208" i="3"/>
  <c r="AO208" i="3"/>
  <c r="AN208" i="3"/>
  <c r="AW208" i="3" s="1"/>
  <c r="BL207" i="3"/>
  <c r="BK207" i="3"/>
  <c r="BJ207" i="3"/>
  <c r="BI207" i="3"/>
  <c r="BH207" i="3"/>
  <c r="BG207" i="3"/>
  <c r="BF207" i="3"/>
  <c r="BC207" i="3"/>
  <c r="AS207" i="3"/>
  <c r="AT207" i="3" s="1"/>
  <c r="AR207" i="3"/>
  <c r="BB207" i="3" s="1"/>
  <c r="AQ207" i="3"/>
  <c r="BA207" i="3" s="1"/>
  <c r="AP207" i="3"/>
  <c r="AO207" i="3"/>
  <c r="AN207" i="3"/>
  <c r="AW207" i="3" s="1"/>
  <c r="BL206" i="3"/>
  <c r="BK206" i="3"/>
  <c r="BJ206" i="3"/>
  <c r="BI206" i="3"/>
  <c r="BH206" i="3"/>
  <c r="BG206" i="3"/>
  <c r="BF206" i="3"/>
  <c r="BC206" i="3"/>
  <c r="AS206" i="3"/>
  <c r="AT206" i="3" s="1"/>
  <c r="AR206" i="3"/>
  <c r="BB206" i="3" s="1"/>
  <c r="AQ206" i="3"/>
  <c r="BA206" i="3" s="1"/>
  <c r="AP206" i="3"/>
  <c r="AO206" i="3"/>
  <c r="AN206" i="3"/>
  <c r="AW206" i="3" s="1"/>
  <c r="BL205" i="3"/>
  <c r="BK205" i="3"/>
  <c r="BJ205" i="3"/>
  <c r="BI205" i="3"/>
  <c r="BH205" i="3"/>
  <c r="BG205" i="3"/>
  <c r="BF205" i="3"/>
  <c r="BC205" i="3"/>
  <c r="AS205" i="3"/>
  <c r="AT205" i="3" s="1"/>
  <c r="AR205" i="3"/>
  <c r="BB205" i="3" s="1"/>
  <c r="BT205" i="3" s="1"/>
  <c r="AQ205" i="3"/>
  <c r="BA205" i="3" s="1"/>
  <c r="AP205" i="3"/>
  <c r="AO205" i="3"/>
  <c r="AN205" i="3"/>
  <c r="BL204" i="3"/>
  <c r="BK204" i="3"/>
  <c r="BJ204" i="3"/>
  <c r="BI204" i="3"/>
  <c r="BH204" i="3"/>
  <c r="BG204" i="3"/>
  <c r="BF204" i="3"/>
  <c r="BC204" i="3"/>
  <c r="BU204" i="3" s="1"/>
  <c r="AS204" i="3"/>
  <c r="AT204" i="3" s="1"/>
  <c r="AR204" i="3"/>
  <c r="BB204" i="3" s="1"/>
  <c r="AQ204" i="3"/>
  <c r="BA204" i="3" s="1"/>
  <c r="BS204" i="3" s="1"/>
  <c r="AP204" i="3"/>
  <c r="AO204" i="3"/>
  <c r="AY204" i="3" s="1"/>
  <c r="AN204" i="3"/>
  <c r="AW204" i="3" s="1"/>
  <c r="BL203" i="3"/>
  <c r="BK203" i="3"/>
  <c r="BJ203" i="3"/>
  <c r="BI203" i="3"/>
  <c r="BH203" i="3"/>
  <c r="BG203" i="3"/>
  <c r="BF203" i="3"/>
  <c r="BC203" i="3"/>
  <c r="AS203" i="3"/>
  <c r="AT203" i="3" s="1"/>
  <c r="AR203" i="3"/>
  <c r="BB203" i="3" s="1"/>
  <c r="AQ203" i="3"/>
  <c r="BA203" i="3" s="1"/>
  <c r="AP203" i="3"/>
  <c r="AO203" i="3"/>
  <c r="AN203" i="3"/>
  <c r="AX203" i="3" s="1"/>
  <c r="BL202" i="3"/>
  <c r="BK202" i="3"/>
  <c r="BJ202" i="3"/>
  <c r="BI202" i="3"/>
  <c r="BH202" i="3"/>
  <c r="BG202" i="3"/>
  <c r="BF202" i="3"/>
  <c r="BC202" i="3"/>
  <c r="AS202" i="3"/>
  <c r="AT202" i="3" s="1"/>
  <c r="AR202" i="3"/>
  <c r="BB202" i="3" s="1"/>
  <c r="AQ202" i="3"/>
  <c r="BA202" i="3" s="1"/>
  <c r="AP202" i="3"/>
  <c r="AO202" i="3"/>
  <c r="AN202" i="3"/>
  <c r="AW202" i="3" s="1"/>
  <c r="BO202" i="3" s="1"/>
  <c r="BL201" i="3"/>
  <c r="BK201" i="3"/>
  <c r="BJ201" i="3"/>
  <c r="BI201" i="3"/>
  <c r="BH201" i="3"/>
  <c r="BG201" i="3"/>
  <c r="BF201" i="3"/>
  <c r="BC201" i="3"/>
  <c r="AS201" i="3"/>
  <c r="AT201" i="3" s="1"/>
  <c r="AR201" i="3"/>
  <c r="BB201" i="3" s="1"/>
  <c r="BT201" i="3" s="1"/>
  <c r="AQ201" i="3"/>
  <c r="BA201" i="3" s="1"/>
  <c r="AP201" i="3"/>
  <c r="AO201" i="3"/>
  <c r="AN201" i="3"/>
  <c r="BL200" i="3"/>
  <c r="BK200" i="3"/>
  <c r="BJ200" i="3"/>
  <c r="BI200" i="3"/>
  <c r="BH200" i="3"/>
  <c r="BG200" i="3"/>
  <c r="BF200" i="3"/>
  <c r="BC200" i="3"/>
  <c r="AS200" i="3"/>
  <c r="AT200" i="3" s="1"/>
  <c r="AR200" i="3"/>
  <c r="BB200" i="3" s="1"/>
  <c r="AQ200" i="3"/>
  <c r="BA200" i="3" s="1"/>
  <c r="AP200" i="3"/>
  <c r="AO200" i="3"/>
  <c r="AN200" i="3"/>
  <c r="AW200" i="3" s="1"/>
  <c r="BL199" i="3"/>
  <c r="BK199" i="3"/>
  <c r="BJ199" i="3"/>
  <c r="BI199" i="3"/>
  <c r="BH199" i="3"/>
  <c r="BG199" i="3"/>
  <c r="BF199" i="3"/>
  <c r="BC199" i="3"/>
  <c r="AS199" i="3"/>
  <c r="AT199" i="3" s="1"/>
  <c r="AR199" i="3"/>
  <c r="BB199" i="3" s="1"/>
  <c r="AQ199" i="3"/>
  <c r="BA199" i="3" s="1"/>
  <c r="AP199" i="3"/>
  <c r="AO199" i="3"/>
  <c r="AN199" i="3"/>
  <c r="BL198" i="3"/>
  <c r="BK198" i="3"/>
  <c r="BJ198" i="3"/>
  <c r="BI198" i="3"/>
  <c r="BH198" i="3"/>
  <c r="BG198" i="3"/>
  <c r="BF198" i="3"/>
  <c r="BC198" i="3"/>
  <c r="AS198" i="3"/>
  <c r="AT198" i="3" s="1"/>
  <c r="AR198" i="3"/>
  <c r="BB198" i="3" s="1"/>
  <c r="AQ198" i="3"/>
  <c r="BA198" i="3" s="1"/>
  <c r="AP198" i="3"/>
  <c r="AO198" i="3"/>
  <c r="AN198" i="3"/>
  <c r="AW198" i="3" s="1"/>
  <c r="BL197" i="3"/>
  <c r="BK197" i="3"/>
  <c r="BJ197" i="3"/>
  <c r="BI197" i="3"/>
  <c r="BH197" i="3"/>
  <c r="BG197" i="3"/>
  <c r="BF197" i="3"/>
  <c r="BC197" i="3"/>
  <c r="AS197" i="3"/>
  <c r="AT197" i="3" s="1"/>
  <c r="AR197" i="3"/>
  <c r="BB197" i="3" s="1"/>
  <c r="AQ197" i="3"/>
  <c r="BA197" i="3" s="1"/>
  <c r="AP197" i="3"/>
  <c r="AO197" i="3"/>
  <c r="AN197" i="3"/>
  <c r="BL196" i="3"/>
  <c r="BK196" i="3"/>
  <c r="BJ196" i="3"/>
  <c r="BI196" i="3"/>
  <c r="BH196" i="3"/>
  <c r="BG196" i="3"/>
  <c r="BF196" i="3"/>
  <c r="BC196" i="3"/>
  <c r="AS196" i="3"/>
  <c r="AT196" i="3" s="1"/>
  <c r="AR196" i="3"/>
  <c r="BB196" i="3" s="1"/>
  <c r="BT196" i="3" s="1"/>
  <c r="AQ196" i="3"/>
  <c r="BA196" i="3" s="1"/>
  <c r="AP196" i="3"/>
  <c r="AO196" i="3"/>
  <c r="AN196" i="3"/>
  <c r="AW196" i="3" s="1"/>
  <c r="BL195" i="3"/>
  <c r="BK195" i="3"/>
  <c r="BJ195" i="3"/>
  <c r="BI195" i="3"/>
  <c r="BH195" i="3"/>
  <c r="BG195" i="3"/>
  <c r="BF195" i="3"/>
  <c r="BC195" i="3"/>
  <c r="AS195" i="3"/>
  <c r="AT195" i="3" s="1"/>
  <c r="AR195" i="3"/>
  <c r="BB195" i="3" s="1"/>
  <c r="AQ195" i="3"/>
  <c r="BA195" i="3" s="1"/>
  <c r="AP195" i="3"/>
  <c r="AO195" i="3"/>
  <c r="AN195" i="3"/>
  <c r="BL194" i="3"/>
  <c r="BK194" i="3"/>
  <c r="BJ194" i="3"/>
  <c r="BI194" i="3"/>
  <c r="BH194" i="3"/>
  <c r="BG194" i="3"/>
  <c r="BF194" i="3"/>
  <c r="BC194" i="3"/>
  <c r="AS194" i="3"/>
  <c r="AT194" i="3" s="1"/>
  <c r="AR194" i="3"/>
  <c r="BB194" i="3" s="1"/>
  <c r="AQ194" i="3"/>
  <c r="BA194" i="3" s="1"/>
  <c r="AP194" i="3"/>
  <c r="AO194" i="3"/>
  <c r="AN194" i="3"/>
  <c r="AW194" i="3" s="1"/>
  <c r="BL193" i="3"/>
  <c r="BK193" i="3"/>
  <c r="BJ193" i="3"/>
  <c r="BI193" i="3"/>
  <c r="BH193" i="3"/>
  <c r="BG193" i="3"/>
  <c r="BF193" i="3"/>
  <c r="BC193" i="3"/>
  <c r="AS193" i="3"/>
  <c r="AT193" i="3" s="1"/>
  <c r="AR193" i="3"/>
  <c r="BB193" i="3" s="1"/>
  <c r="AQ193" i="3"/>
  <c r="BA193" i="3" s="1"/>
  <c r="AP193" i="3"/>
  <c r="AO193" i="3"/>
  <c r="AN193" i="3"/>
  <c r="BL192" i="3"/>
  <c r="BK192" i="3"/>
  <c r="BJ192" i="3"/>
  <c r="BI192" i="3"/>
  <c r="BH192" i="3"/>
  <c r="BG192" i="3"/>
  <c r="BF192" i="3"/>
  <c r="BC192" i="3"/>
  <c r="BU192" i="3" s="1"/>
  <c r="AS192" i="3"/>
  <c r="AT192" i="3" s="1"/>
  <c r="AR192" i="3"/>
  <c r="BB192" i="3" s="1"/>
  <c r="BT192" i="3" s="1"/>
  <c r="AQ192" i="3"/>
  <c r="BA192" i="3" s="1"/>
  <c r="AP192" i="3"/>
  <c r="AO192" i="3"/>
  <c r="AN192" i="3"/>
  <c r="AW192" i="3" s="1"/>
  <c r="BL191" i="3"/>
  <c r="BK191" i="3"/>
  <c r="BJ191" i="3"/>
  <c r="BI191" i="3"/>
  <c r="BH191" i="3"/>
  <c r="BG191" i="3"/>
  <c r="BF191" i="3"/>
  <c r="BC191" i="3"/>
  <c r="AS191" i="3"/>
  <c r="AT191" i="3" s="1"/>
  <c r="AR191" i="3"/>
  <c r="BB191" i="3" s="1"/>
  <c r="AQ191" i="3"/>
  <c r="BA191" i="3" s="1"/>
  <c r="AP191" i="3"/>
  <c r="AO191" i="3"/>
  <c r="AN191" i="3"/>
  <c r="BL190" i="3"/>
  <c r="BK190" i="3"/>
  <c r="BJ190" i="3"/>
  <c r="BI190" i="3"/>
  <c r="BH190" i="3"/>
  <c r="BG190" i="3"/>
  <c r="BF190" i="3"/>
  <c r="BC190" i="3"/>
  <c r="AS190" i="3"/>
  <c r="AT190" i="3" s="1"/>
  <c r="AR190" i="3"/>
  <c r="BB190" i="3" s="1"/>
  <c r="AQ190" i="3"/>
  <c r="BA190" i="3" s="1"/>
  <c r="AP190" i="3"/>
  <c r="AO190" i="3"/>
  <c r="AN190" i="3"/>
  <c r="AW190" i="3" s="1"/>
  <c r="BC189" i="3"/>
  <c r="BL189" i="3"/>
  <c r="BK189" i="3"/>
  <c r="BJ189" i="3"/>
  <c r="BI189" i="3"/>
  <c r="BH189" i="3"/>
  <c r="BG189" i="3"/>
  <c r="BF189" i="3"/>
  <c r="AS189" i="3"/>
  <c r="AT189" i="3" s="1"/>
  <c r="AR189" i="3"/>
  <c r="BB189" i="3" s="1"/>
  <c r="AQ189" i="3"/>
  <c r="AP189" i="3"/>
  <c r="AO189" i="3"/>
  <c r="AN189" i="3"/>
  <c r="AW189" i="3" s="1"/>
  <c r="BL188" i="3"/>
  <c r="BK188" i="3"/>
  <c r="BJ188" i="3"/>
  <c r="BI188" i="3"/>
  <c r="BH188" i="3"/>
  <c r="BG188" i="3"/>
  <c r="BF188" i="3"/>
  <c r="BC188" i="3"/>
  <c r="AS188" i="3"/>
  <c r="AT188" i="3" s="1"/>
  <c r="AR188" i="3"/>
  <c r="BB188" i="3" s="1"/>
  <c r="AQ188" i="3"/>
  <c r="BA188" i="3" s="1"/>
  <c r="AP188" i="3"/>
  <c r="AO188" i="3"/>
  <c r="AN188" i="3"/>
  <c r="AW188" i="3" s="1"/>
  <c r="BL187" i="3"/>
  <c r="BK187" i="3"/>
  <c r="BJ187" i="3"/>
  <c r="BI187" i="3"/>
  <c r="BH187" i="3"/>
  <c r="BG187" i="3"/>
  <c r="BF187" i="3"/>
  <c r="BC187" i="3"/>
  <c r="AS187" i="3"/>
  <c r="AT187" i="3" s="1"/>
  <c r="AR187" i="3"/>
  <c r="BB187" i="3" s="1"/>
  <c r="AQ187" i="3"/>
  <c r="BA187" i="3" s="1"/>
  <c r="AP187" i="3"/>
  <c r="AZ187" i="3" s="1"/>
  <c r="AO187" i="3"/>
  <c r="AN187" i="3"/>
  <c r="AX187" i="3" s="1"/>
  <c r="BL186" i="3"/>
  <c r="BK186" i="3"/>
  <c r="BJ186" i="3"/>
  <c r="BI186" i="3"/>
  <c r="BH186" i="3"/>
  <c r="BG186" i="3"/>
  <c r="BF186" i="3"/>
  <c r="BC186" i="3"/>
  <c r="AS186" i="3"/>
  <c r="AT186" i="3" s="1"/>
  <c r="AR186" i="3"/>
  <c r="BB186" i="3" s="1"/>
  <c r="AQ186" i="3"/>
  <c r="BA186" i="3" s="1"/>
  <c r="AP186" i="3"/>
  <c r="AZ186" i="3" s="1"/>
  <c r="AO186" i="3"/>
  <c r="AN186" i="3"/>
  <c r="AW186" i="3" s="1"/>
  <c r="BO186" i="3" s="1"/>
  <c r="BL185" i="3"/>
  <c r="BK185" i="3"/>
  <c r="BJ185" i="3"/>
  <c r="BI185" i="3"/>
  <c r="BH185" i="3"/>
  <c r="BG185" i="3"/>
  <c r="BF185" i="3"/>
  <c r="BC185" i="3"/>
  <c r="AS185" i="3"/>
  <c r="AT185" i="3" s="1"/>
  <c r="AR185" i="3"/>
  <c r="BB185" i="3" s="1"/>
  <c r="AQ185" i="3"/>
  <c r="BA185" i="3" s="1"/>
  <c r="AP185" i="3"/>
  <c r="AZ185" i="3" s="1"/>
  <c r="AO185" i="3"/>
  <c r="AN185" i="3"/>
  <c r="AW185" i="3" s="1"/>
  <c r="BL184" i="3"/>
  <c r="BK184" i="3"/>
  <c r="BJ184" i="3"/>
  <c r="BI184" i="3"/>
  <c r="BH184" i="3"/>
  <c r="BG184" i="3"/>
  <c r="BF184" i="3"/>
  <c r="BC184" i="3"/>
  <c r="AS184" i="3"/>
  <c r="AT184" i="3" s="1"/>
  <c r="AR184" i="3"/>
  <c r="BB184" i="3" s="1"/>
  <c r="BT184" i="3" s="1"/>
  <c r="AQ184" i="3"/>
  <c r="BA184" i="3" s="1"/>
  <c r="AP184" i="3"/>
  <c r="AZ184" i="3" s="1"/>
  <c r="AO184" i="3"/>
  <c r="AN184" i="3"/>
  <c r="AW184" i="3" s="1"/>
  <c r="BL183" i="3"/>
  <c r="BK183" i="3"/>
  <c r="BJ183" i="3"/>
  <c r="BI183" i="3"/>
  <c r="BH183" i="3"/>
  <c r="BG183" i="3"/>
  <c r="BF183" i="3"/>
  <c r="BC183" i="3"/>
  <c r="AS183" i="3"/>
  <c r="AT183" i="3" s="1"/>
  <c r="AR183" i="3"/>
  <c r="BB183" i="3" s="1"/>
  <c r="AQ183" i="3"/>
  <c r="BA183" i="3" s="1"/>
  <c r="AP183" i="3"/>
  <c r="AZ183" i="3" s="1"/>
  <c r="AO183" i="3"/>
  <c r="AN183" i="3"/>
  <c r="AW183" i="3" s="1"/>
  <c r="BL182" i="3"/>
  <c r="BK182" i="3"/>
  <c r="BJ182" i="3"/>
  <c r="BI182" i="3"/>
  <c r="BH182" i="3"/>
  <c r="BG182" i="3"/>
  <c r="BF182" i="3"/>
  <c r="BC182" i="3"/>
  <c r="AS182" i="3"/>
  <c r="AT182" i="3" s="1"/>
  <c r="AR182" i="3"/>
  <c r="BB182" i="3" s="1"/>
  <c r="BT182" i="3" s="1"/>
  <c r="AQ182" i="3"/>
  <c r="BA182" i="3" s="1"/>
  <c r="BS182" i="3" s="1"/>
  <c r="AP182" i="3"/>
  <c r="AZ182" i="3" s="1"/>
  <c r="BR182" i="3" s="1"/>
  <c r="AO182" i="3"/>
  <c r="AN182" i="3"/>
  <c r="BL181" i="3"/>
  <c r="BK181" i="3"/>
  <c r="BJ181" i="3"/>
  <c r="BI181" i="3"/>
  <c r="BH181" i="3"/>
  <c r="BG181" i="3"/>
  <c r="BF181" i="3"/>
  <c r="BC181" i="3"/>
  <c r="AS181" i="3"/>
  <c r="AT181" i="3" s="1"/>
  <c r="AR181" i="3"/>
  <c r="BB181" i="3" s="1"/>
  <c r="AQ181" i="3"/>
  <c r="BA181" i="3" s="1"/>
  <c r="AP181" i="3"/>
  <c r="AZ181" i="3" s="1"/>
  <c r="AO181" i="3"/>
  <c r="AN181" i="3"/>
  <c r="AW181" i="3" s="1"/>
  <c r="BL180" i="3"/>
  <c r="BK180" i="3"/>
  <c r="BJ180" i="3"/>
  <c r="BI180" i="3"/>
  <c r="BH180" i="3"/>
  <c r="BG180" i="3"/>
  <c r="BF180" i="3"/>
  <c r="BC180" i="3"/>
  <c r="AS180" i="3"/>
  <c r="AT180" i="3" s="1"/>
  <c r="AR180" i="3"/>
  <c r="BB180" i="3" s="1"/>
  <c r="AQ180" i="3"/>
  <c r="BA180" i="3" s="1"/>
  <c r="AP180" i="3"/>
  <c r="AZ180" i="3" s="1"/>
  <c r="AO180" i="3"/>
  <c r="AN180" i="3"/>
  <c r="BL179" i="3"/>
  <c r="BK179" i="3"/>
  <c r="BJ179" i="3"/>
  <c r="BI179" i="3"/>
  <c r="BH179" i="3"/>
  <c r="BG179" i="3"/>
  <c r="BF179" i="3"/>
  <c r="BC179" i="3"/>
  <c r="AS179" i="3"/>
  <c r="AT179" i="3" s="1"/>
  <c r="AR179" i="3"/>
  <c r="BB179" i="3" s="1"/>
  <c r="AQ179" i="3"/>
  <c r="BA179" i="3" s="1"/>
  <c r="BS179" i="3" s="1"/>
  <c r="AP179" i="3"/>
  <c r="AZ179" i="3" s="1"/>
  <c r="AO179" i="3"/>
  <c r="AN179" i="3"/>
  <c r="AW179" i="3" s="1"/>
  <c r="BL178" i="3"/>
  <c r="BK178" i="3"/>
  <c r="BJ178" i="3"/>
  <c r="BI178" i="3"/>
  <c r="BH178" i="3"/>
  <c r="BG178" i="3"/>
  <c r="BF178" i="3"/>
  <c r="BC178" i="3"/>
  <c r="AS178" i="3"/>
  <c r="AT178" i="3" s="1"/>
  <c r="AR178" i="3"/>
  <c r="BB178" i="3" s="1"/>
  <c r="AQ178" i="3"/>
  <c r="BA178" i="3" s="1"/>
  <c r="AP178" i="3"/>
  <c r="AZ178" i="3" s="1"/>
  <c r="AO178" i="3"/>
  <c r="AN178" i="3"/>
  <c r="AX178" i="3" s="1"/>
  <c r="BL177" i="3"/>
  <c r="BK177" i="3"/>
  <c r="BJ177" i="3"/>
  <c r="BI177" i="3"/>
  <c r="BH177" i="3"/>
  <c r="BG177" i="3"/>
  <c r="BF177" i="3"/>
  <c r="BC177" i="3"/>
  <c r="BU177" i="3" s="1"/>
  <c r="AS177" i="3"/>
  <c r="AT177" i="3" s="1"/>
  <c r="AR177" i="3"/>
  <c r="BB177" i="3" s="1"/>
  <c r="AQ177" i="3"/>
  <c r="BA177" i="3" s="1"/>
  <c r="BS177" i="3" s="1"/>
  <c r="AP177" i="3"/>
  <c r="AZ177" i="3" s="1"/>
  <c r="AO177" i="3"/>
  <c r="AY177" i="3" s="1"/>
  <c r="BQ177" i="3" s="1"/>
  <c r="AN177" i="3"/>
  <c r="AW177" i="3" s="1"/>
  <c r="BL176" i="3"/>
  <c r="BK176" i="3"/>
  <c r="BJ176" i="3"/>
  <c r="BI176" i="3"/>
  <c r="BH176" i="3"/>
  <c r="BG176" i="3"/>
  <c r="BF176" i="3"/>
  <c r="BC176" i="3"/>
  <c r="BU176" i="3" s="1"/>
  <c r="AS176" i="3"/>
  <c r="AT176" i="3" s="1"/>
  <c r="AR176" i="3"/>
  <c r="BB176" i="3" s="1"/>
  <c r="AQ176" i="3"/>
  <c r="BA176" i="3" s="1"/>
  <c r="BS176" i="3" s="1"/>
  <c r="AP176" i="3"/>
  <c r="AZ176" i="3" s="1"/>
  <c r="AO176" i="3"/>
  <c r="AY176" i="3" s="1"/>
  <c r="AN176" i="3"/>
  <c r="BL175" i="3"/>
  <c r="BK175" i="3"/>
  <c r="BJ175" i="3"/>
  <c r="BI175" i="3"/>
  <c r="BH175" i="3"/>
  <c r="BG175" i="3"/>
  <c r="BF175" i="3"/>
  <c r="BC175" i="3"/>
  <c r="AS175" i="3"/>
  <c r="AT175" i="3" s="1"/>
  <c r="AR175" i="3"/>
  <c r="BB175" i="3" s="1"/>
  <c r="AQ175" i="3"/>
  <c r="BA175" i="3" s="1"/>
  <c r="AP175" i="3"/>
  <c r="AZ175" i="3" s="1"/>
  <c r="BR175" i="3" s="1"/>
  <c r="AO175" i="3"/>
  <c r="AY175" i="3" s="1"/>
  <c r="AN175" i="3"/>
  <c r="AX175" i="3" s="1"/>
  <c r="BP175" i="3" s="1"/>
  <c r="BL174" i="3"/>
  <c r="BK174" i="3"/>
  <c r="BJ174" i="3"/>
  <c r="BI174" i="3"/>
  <c r="BH174" i="3"/>
  <c r="BG174" i="3"/>
  <c r="BF174" i="3"/>
  <c r="BC174" i="3"/>
  <c r="AS174" i="3"/>
  <c r="AT174" i="3" s="1"/>
  <c r="AR174" i="3"/>
  <c r="BB174" i="3" s="1"/>
  <c r="AQ174" i="3"/>
  <c r="BA174" i="3" s="1"/>
  <c r="AP174" i="3"/>
  <c r="AZ174" i="3" s="1"/>
  <c r="AO174" i="3"/>
  <c r="AY174" i="3" s="1"/>
  <c r="AN174" i="3"/>
  <c r="AW174" i="3" s="1"/>
  <c r="BL173" i="3"/>
  <c r="BK173" i="3"/>
  <c r="BJ173" i="3"/>
  <c r="BI173" i="3"/>
  <c r="BH173" i="3"/>
  <c r="BG173" i="3"/>
  <c r="BF173" i="3"/>
  <c r="BC173" i="3"/>
  <c r="AS173" i="3"/>
  <c r="AT173" i="3" s="1"/>
  <c r="AR173" i="3"/>
  <c r="BB173" i="3" s="1"/>
  <c r="BT173" i="3" s="1"/>
  <c r="AQ173" i="3"/>
  <c r="BA173" i="3" s="1"/>
  <c r="AP173" i="3"/>
  <c r="AZ173" i="3" s="1"/>
  <c r="AO173" i="3"/>
  <c r="AY173" i="3" s="1"/>
  <c r="AN173" i="3"/>
  <c r="BL172" i="3"/>
  <c r="BK172" i="3"/>
  <c r="BJ172" i="3"/>
  <c r="BI172" i="3"/>
  <c r="BH172" i="3"/>
  <c r="BG172" i="3"/>
  <c r="BF172" i="3"/>
  <c r="BC172" i="3"/>
  <c r="AS172" i="3"/>
  <c r="AT172" i="3" s="1"/>
  <c r="AR172" i="3"/>
  <c r="BB172" i="3" s="1"/>
  <c r="BT172" i="3" s="1"/>
  <c r="AQ172" i="3"/>
  <c r="BA172" i="3" s="1"/>
  <c r="AP172" i="3"/>
  <c r="AZ172" i="3" s="1"/>
  <c r="AO172" i="3"/>
  <c r="AY172" i="3" s="1"/>
  <c r="AN172" i="3"/>
  <c r="AW172" i="3" s="1"/>
  <c r="BL171" i="3"/>
  <c r="BK171" i="3"/>
  <c r="BJ171" i="3"/>
  <c r="BI171" i="3"/>
  <c r="BH171" i="3"/>
  <c r="BG171" i="3"/>
  <c r="BF171" i="3"/>
  <c r="BC171" i="3"/>
  <c r="AS171" i="3"/>
  <c r="AT171" i="3" s="1"/>
  <c r="AR171" i="3"/>
  <c r="BB171" i="3" s="1"/>
  <c r="BT171" i="3" s="1"/>
  <c r="AQ171" i="3"/>
  <c r="BA171" i="3" s="1"/>
  <c r="BS171" i="3" s="1"/>
  <c r="AP171" i="3"/>
  <c r="AZ171" i="3" s="1"/>
  <c r="BR171" i="3" s="1"/>
  <c r="AO171" i="3"/>
  <c r="AY171" i="3" s="1"/>
  <c r="BQ171" i="3" s="1"/>
  <c r="AN171" i="3"/>
  <c r="BL170" i="3"/>
  <c r="BK170" i="3"/>
  <c r="BJ170" i="3"/>
  <c r="BI170" i="3"/>
  <c r="BH170" i="3"/>
  <c r="BG170" i="3"/>
  <c r="BF170" i="3"/>
  <c r="BC170" i="3"/>
  <c r="AS170" i="3"/>
  <c r="AT170" i="3" s="1"/>
  <c r="AR170" i="3"/>
  <c r="BB170" i="3" s="1"/>
  <c r="AQ170" i="3"/>
  <c r="BA170" i="3" s="1"/>
  <c r="AP170" i="3"/>
  <c r="AZ170" i="3" s="1"/>
  <c r="AO170" i="3"/>
  <c r="AY170" i="3" s="1"/>
  <c r="AN170" i="3"/>
  <c r="AW170" i="3" s="1"/>
  <c r="BL169" i="3"/>
  <c r="BK169" i="3"/>
  <c r="BJ169" i="3"/>
  <c r="BI169" i="3"/>
  <c r="BH169" i="3"/>
  <c r="BG169" i="3"/>
  <c r="BF169" i="3"/>
  <c r="BC169" i="3"/>
  <c r="AS169" i="3"/>
  <c r="AT169" i="3" s="1"/>
  <c r="AR169" i="3"/>
  <c r="BB169" i="3" s="1"/>
  <c r="AQ169" i="3"/>
  <c r="BA169" i="3" s="1"/>
  <c r="AP169" i="3"/>
  <c r="AZ169" i="3" s="1"/>
  <c r="BR169" i="3" s="1"/>
  <c r="AO169" i="3"/>
  <c r="AY169" i="3" s="1"/>
  <c r="AN169" i="3"/>
  <c r="BL168" i="3"/>
  <c r="BK168" i="3"/>
  <c r="BJ168" i="3"/>
  <c r="BI168" i="3"/>
  <c r="BH168" i="3"/>
  <c r="BG168" i="3"/>
  <c r="BF168" i="3"/>
  <c r="BC168" i="3"/>
  <c r="AS168" i="3"/>
  <c r="AT168" i="3" s="1"/>
  <c r="AR168" i="3"/>
  <c r="BB168" i="3" s="1"/>
  <c r="BT168" i="3" s="1"/>
  <c r="AQ168" i="3"/>
  <c r="BA168" i="3" s="1"/>
  <c r="AP168" i="3"/>
  <c r="AZ168" i="3" s="1"/>
  <c r="BR168" i="3" s="1"/>
  <c r="AO168" i="3"/>
  <c r="AY168" i="3" s="1"/>
  <c r="AN168" i="3"/>
  <c r="AW168" i="3" s="1"/>
  <c r="BL167" i="3"/>
  <c r="BK167" i="3"/>
  <c r="BJ167" i="3"/>
  <c r="BI167" i="3"/>
  <c r="BH167" i="3"/>
  <c r="BG167" i="3"/>
  <c r="BF167" i="3"/>
  <c r="BC167" i="3"/>
  <c r="AS167" i="3"/>
  <c r="AT167" i="3" s="1"/>
  <c r="AR167" i="3"/>
  <c r="BB167" i="3" s="1"/>
  <c r="AQ167" i="3"/>
  <c r="BA167" i="3" s="1"/>
  <c r="AP167" i="3"/>
  <c r="AZ167" i="3" s="1"/>
  <c r="AO167" i="3"/>
  <c r="AY167" i="3" s="1"/>
  <c r="AN167" i="3"/>
  <c r="AW167" i="3" s="1"/>
  <c r="BL166" i="3"/>
  <c r="BK166" i="3"/>
  <c r="BJ166" i="3"/>
  <c r="BI166" i="3"/>
  <c r="BH166" i="3"/>
  <c r="BG166" i="3"/>
  <c r="BF166" i="3"/>
  <c r="BC166" i="3"/>
  <c r="AS166" i="3"/>
  <c r="AT166" i="3" s="1"/>
  <c r="AR166" i="3"/>
  <c r="BB166" i="3" s="1"/>
  <c r="BT166" i="3" s="1"/>
  <c r="AQ166" i="3"/>
  <c r="BA166" i="3" s="1"/>
  <c r="BS166" i="3" s="1"/>
  <c r="AP166" i="3"/>
  <c r="AZ166" i="3" s="1"/>
  <c r="BR166" i="3" s="1"/>
  <c r="AO166" i="3"/>
  <c r="AY166" i="3" s="1"/>
  <c r="AN166" i="3"/>
  <c r="AW166" i="3" s="1"/>
  <c r="BL165" i="3"/>
  <c r="BK165" i="3"/>
  <c r="BJ165" i="3"/>
  <c r="BI165" i="3"/>
  <c r="BH165" i="3"/>
  <c r="BG165" i="3"/>
  <c r="BF165" i="3"/>
  <c r="BC165" i="3"/>
  <c r="AS165" i="3"/>
  <c r="AT165" i="3" s="1"/>
  <c r="AR165" i="3"/>
  <c r="BB165" i="3" s="1"/>
  <c r="AQ165" i="3"/>
  <c r="BA165" i="3" s="1"/>
  <c r="AP165" i="3"/>
  <c r="AZ165" i="3" s="1"/>
  <c r="BR165" i="3" s="1"/>
  <c r="AO165" i="3"/>
  <c r="AY165" i="3" s="1"/>
  <c r="AN165" i="3"/>
  <c r="AW165" i="3" s="1"/>
  <c r="BL164" i="3"/>
  <c r="BK164" i="3"/>
  <c r="BJ164" i="3"/>
  <c r="BI164" i="3"/>
  <c r="BH164" i="3"/>
  <c r="BG164" i="3"/>
  <c r="BF164" i="3"/>
  <c r="BC164" i="3"/>
  <c r="AS164" i="3"/>
  <c r="AT164" i="3" s="1"/>
  <c r="AR164" i="3"/>
  <c r="BB164" i="3" s="1"/>
  <c r="BT164" i="3" s="1"/>
  <c r="AQ164" i="3"/>
  <c r="BA164" i="3" s="1"/>
  <c r="AP164" i="3"/>
  <c r="AZ164" i="3" s="1"/>
  <c r="AO164" i="3"/>
  <c r="AY164" i="3" s="1"/>
  <c r="BQ164" i="3" s="1"/>
  <c r="AN164" i="3"/>
  <c r="AW164" i="3" s="1"/>
  <c r="BL163" i="3"/>
  <c r="BK163" i="3"/>
  <c r="BJ163" i="3"/>
  <c r="BI163" i="3"/>
  <c r="BH163" i="3"/>
  <c r="BG163" i="3"/>
  <c r="BF163" i="3"/>
  <c r="BC163" i="3"/>
  <c r="AS163" i="3"/>
  <c r="AT163" i="3" s="1"/>
  <c r="AR163" i="3"/>
  <c r="BB163" i="3" s="1"/>
  <c r="AQ163" i="3"/>
  <c r="BA163" i="3" s="1"/>
  <c r="AP163" i="3"/>
  <c r="AZ163" i="3" s="1"/>
  <c r="AO163" i="3"/>
  <c r="AY163" i="3" s="1"/>
  <c r="AN163" i="3"/>
  <c r="AW163" i="3" s="1"/>
  <c r="BL162" i="3"/>
  <c r="BK162" i="3"/>
  <c r="BJ162" i="3"/>
  <c r="BI162" i="3"/>
  <c r="BH162" i="3"/>
  <c r="BG162" i="3"/>
  <c r="BF162" i="3"/>
  <c r="BC162" i="3"/>
  <c r="AS162" i="3"/>
  <c r="AT162" i="3" s="1"/>
  <c r="AR162" i="3"/>
  <c r="BB162" i="3" s="1"/>
  <c r="AQ162" i="3"/>
  <c r="BA162" i="3" s="1"/>
  <c r="AP162" i="3"/>
  <c r="AZ162" i="3" s="1"/>
  <c r="BR162" i="3" s="1"/>
  <c r="AO162" i="3"/>
  <c r="AY162" i="3" s="1"/>
  <c r="AN162" i="3"/>
  <c r="AW162" i="3" s="1"/>
  <c r="BL161" i="3"/>
  <c r="BK161" i="3"/>
  <c r="BJ161" i="3"/>
  <c r="BI161" i="3"/>
  <c r="BH161" i="3"/>
  <c r="BG161" i="3"/>
  <c r="BF161" i="3"/>
  <c r="BC161" i="3"/>
  <c r="AS161" i="3"/>
  <c r="AT161" i="3" s="1"/>
  <c r="AR161" i="3"/>
  <c r="BB161" i="3" s="1"/>
  <c r="AQ161" i="3"/>
  <c r="BA161" i="3" s="1"/>
  <c r="AP161" i="3"/>
  <c r="AZ161" i="3" s="1"/>
  <c r="AO161" i="3"/>
  <c r="AY161" i="3" s="1"/>
  <c r="AN161" i="3"/>
  <c r="AW161" i="3" s="1"/>
  <c r="BL160" i="3"/>
  <c r="BK160" i="3"/>
  <c r="BJ160" i="3"/>
  <c r="BI160" i="3"/>
  <c r="BH160" i="3"/>
  <c r="BG160" i="3"/>
  <c r="BF160" i="3"/>
  <c r="BC160" i="3"/>
  <c r="AS160" i="3"/>
  <c r="AT160" i="3" s="1"/>
  <c r="AR160" i="3"/>
  <c r="BB160" i="3" s="1"/>
  <c r="BT160" i="3" s="1"/>
  <c r="AQ160" i="3"/>
  <c r="BA160" i="3" s="1"/>
  <c r="AP160" i="3"/>
  <c r="AZ160" i="3" s="1"/>
  <c r="AO160" i="3"/>
  <c r="AY160" i="3" s="1"/>
  <c r="AN160" i="3"/>
  <c r="AW160" i="3" s="1"/>
  <c r="BL159" i="3"/>
  <c r="BK159" i="3"/>
  <c r="BJ159" i="3"/>
  <c r="BI159" i="3"/>
  <c r="BH159" i="3"/>
  <c r="BG159" i="3"/>
  <c r="BF159" i="3"/>
  <c r="BC159" i="3"/>
  <c r="AS159" i="3"/>
  <c r="AT159" i="3" s="1"/>
  <c r="AR159" i="3"/>
  <c r="BB159" i="3" s="1"/>
  <c r="BT159" i="3" s="1"/>
  <c r="AQ159" i="3"/>
  <c r="BA159" i="3" s="1"/>
  <c r="AP159" i="3"/>
  <c r="AZ159" i="3" s="1"/>
  <c r="AO159" i="3"/>
  <c r="AY159" i="3" s="1"/>
  <c r="AN159" i="3"/>
  <c r="AW159" i="3" s="1"/>
  <c r="BC158" i="3"/>
  <c r="BL158" i="3"/>
  <c r="BK158" i="3"/>
  <c r="BJ158" i="3"/>
  <c r="BI158" i="3"/>
  <c r="BH158" i="3"/>
  <c r="BG158" i="3"/>
  <c r="BF158" i="3"/>
  <c r="AS158" i="3"/>
  <c r="AT158" i="3" s="1"/>
  <c r="AR158" i="3"/>
  <c r="BB158" i="3" s="1"/>
  <c r="AQ158" i="3"/>
  <c r="BA158" i="3" s="1"/>
  <c r="AP158" i="3"/>
  <c r="AZ158" i="3" s="1"/>
  <c r="AO158" i="3"/>
  <c r="AY158" i="3" s="1"/>
  <c r="AN158" i="3"/>
  <c r="AX158" i="3" s="1"/>
  <c r="BC156" i="3"/>
  <c r="AS156" i="3"/>
  <c r="AT156" i="3" s="1"/>
  <c r="AR156" i="3"/>
  <c r="AQ156" i="3"/>
  <c r="AP156" i="3"/>
  <c r="AO156" i="3"/>
  <c r="AN156" i="3"/>
  <c r="AW156" i="3" s="1"/>
  <c r="U156" i="3"/>
  <c r="S156" i="3"/>
  <c r="J156" i="3"/>
  <c r="H156" i="3"/>
  <c r="G156" i="3"/>
  <c r="F156" i="3"/>
  <c r="E156" i="3"/>
  <c r="D156" i="3"/>
  <c r="M156" i="3" s="1"/>
  <c r="BC155" i="3"/>
  <c r="AS155" i="3"/>
  <c r="AT155" i="3" s="1"/>
  <c r="AR155" i="3"/>
  <c r="AQ155" i="3"/>
  <c r="AP155" i="3"/>
  <c r="AO155" i="3"/>
  <c r="AN155" i="3"/>
  <c r="U155" i="3"/>
  <c r="S155" i="3"/>
  <c r="J155" i="3"/>
  <c r="H155" i="3"/>
  <c r="R155" i="3" s="1"/>
  <c r="G155" i="3"/>
  <c r="F155" i="3"/>
  <c r="E155" i="3"/>
  <c r="D155" i="3"/>
  <c r="M155" i="3" s="1"/>
  <c r="BC154" i="3"/>
  <c r="AS154" i="3"/>
  <c r="AT154" i="3" s="1"/>
  <c r="AR154" i="3"/>
  <c r="AQ154" i="3"/>
  <c r="AP154" i="3"/>
  <c r="AO154" i="3"/>
  <c r="AN154" i="3"/>
  <c r="AW154" i="3" s="1"/>
  <c r="U154" i="3"/>
  <c r="S154" i="3"/>
  <c r="J154" i="3"/>
  <c r="H154" i="3"/>
  <c r="G154" i="3"/>
  <c r="F154" i="3"/>
  <c r="E154" i="3"/>
  <c r="D154" i="3"/>
  <c r="BC153" i="3"/>
  <c r="AS153" i="3"/>
  <c r="AT153" i="3" s="1"/>
  <c r="AR153" i="3"/>
  <c r="AQ153" i="3"/>
  <c r="AP153" i="3"/>
  <c r="AZ153" i="3" s="1"/>
  <c r="AO153" i="3"/>
  <c r="AN153" i="3"/>
  <c r="U153" i="3"/>
  <c r="S153" i="3"/>
  <c r="J153" i="3"/>
  <c r="H153" i="3"/>
  <c r="R153" i="3" s="1"/>
  <c r="G153" i="3"/>
  <c r="F153" i="3"/>
  <c r="E153" i="3"/>
  <c r="D153" i="3"/>
  <c r="M153" i="3" s="1"/>
  <c r="BC152" i="3"/>
  <c r="AS152" i="3"/>
  <c r="AT152" i="3" s="1"/>
  <c r="AR152" i="3"/>
  <c r="AQ152" i="3"/>
  <c r="AP152" i="3"/>
  <c r="AO152" i="3"/>
  <c r="AN152" i="3"/>
  <c r="AW152" i="3" s="1"/>
  <c r="U152" i="3"/>
  <c r="S152" i="3"/>
  <c r="J152" i="3"/>
  <c r="H152" i="3"/>
  <c r="R152" i="3" s="1"/>
  <c r="G152" i="3"/>
  <c r="F152" i="3"/>
  <c r="E152" i="3"/>
  <c r="D152" i="3"/>
  <c r="M152" i="3" s="1"/>
  <c r="BC151" i="3"/>
  <c r="AS151" i="3"/>
  <c r="AT151" i="3" s="1"/>
  <c r="AR151" i="3"/>
  <c r="AQ151" i="3"/>
  <c r="AP151" i="3"/>
  <c r="AO151" i="3"/>
  <c r="AN151" i="3"/>
  <c r="U151" i="3"/>
  <c r="S151" i="3"/>
  <c r="J151" i="3"/>
  <c r="H151" i="3"/>
  <c r="R151" i="3" s="1"/>
  <c r="G151" i="3"/>
  <c r="F151" i="3"/>
  <c r="E151" i="3"/>
  <c r="D151" i="3"/>
  <c r="M151" i="3" s="1"/>
  <c r="BC150" i="3"/>
  <c r="AS150" i="3"/>
  <c r="AT150" i="3" s="1"/>
  <c r="AR150" i="3"/>
  <c r="AQ150" i="3"/>
  <c r="AP150" i="3"/>
  <c r="AO150" i="3"/>
  <c r="AN150" i="3"/>
  <c r="AW150" i="3" s="1"/>
  <c r="U150" i="3"/>
  <c r="S150" i="3"/>
  <c r="J150" i="3"/>
  <c r="H150" i="3"/>
  <c r="R150" i="3" s="1"/>
  <c r="G150" i="3"/>
  <c r="F150" i="3"/>
  <c r="E150" i="3"/>
  <c r="D150" i="3"/>
  <c r="BC149" i="3"/>
  <c r="AS149" i="3"/>
  <c r="AT149" i="3" s="1"/>
  <c r="AR149" i="3"/>
  <c r="AQ149" i="3"/>
  <c r="AP149" i="3"/>
  <c r="AO149" i="3"/>
  <c r="AN149" i="3"/>
  <c r="U149" i="3"/>
  <c r="S149" i="3"/>
  <c r="J149" i="3"/>
  <c r="H149" i="3"/>
  <c r="R149" i="3" s="1"/>
  <c r="G149" i="3"/>
  <c r="F149" i="3"/>
  <c r="E149" i="3"/>
  <c r="D149" i="3"/>
  <c r="BC148" i="3"/>
  <c r="AS148" i="3"/>
  <c r="AT148" i="3" s="1"/>
  <c r="AR148" i="3"/>
  <c r="AQ148" i="3"/>
  <c r="AP148" i="3"/>
  <c r="AO148" i="3"/>
  <c r="AN148" i="3"/>
  <c r="AW148" i="3" s="1"/>
  <c r="U148" i="3"/>
  <c r="S148" i="3"/>
  <c r="J148" i="3"/>
  <c r="H148" i="3"/>
  <c r="G148" i="3"/>
  <c r="F148" i="3"/>
  <c r="E148" i="3"/>
  <c r="D148" i="3"/>
  <c r="BC147" i="3"/>
  <c r="AS147" i="3"/>
  <c r="AT147" i="3" s="1"/>
  <c r="AR147" i="3"/>
  <c r="AQ147" i="3"/>
  <c r="AZ147" i="3" s="1"/>
  <c r="AP147" i="3"/>
  <c r="AO147" i="3"/>
  <c r="AN147" i="3"/>
  <c r="U147" i="3"/>
  <c r="S147" i="3"/>
  <c r="J147" i="3"/>
  <c r="H147" i="3"/>
  <c r="R147" i="3" s="1"/>
  <c r="G147" i="3"/>
  <c r="F147" i="3"/>
  <c r="E147" i="3"/>
  <c r="D147" i="3"/>
  <c r="M147" i="3" s="1"/>
  <c r="BC146" i="3"/>
  <c r="AS146" i="3"/>
  <c r="AT146" i="3" s="1"/>
  <c r="AR146" i="3"/>
  <c r="AQ146" i="3"/>
  <c r="AP146" i="3"/>
  <c r="AO146" i="3"/>
  <c r="AN146" i="3"/>
  <c r="U146" i="3"/>
  <c r="S146" i="3"/>
  <c r="J146" i="3"/>
  <c r="H146" i="3"/>
  <c r="G146" i="3"/>
  <c r="F146" i="3"/>
  <c r="E146" i="3"/>
  <c r="D146" i="3"/>
  <c r="M146" i="3" s="1"/>
  <c r="BC145" i="3"/>
  <c r="AS145" i="3"/>
  <c r="AT145" i="3" s="1"/>
  <c r="AR145" i="3"/>
  <c r="BA145" i="3" s="1"/>
  <c r="AQ145" i="3"/>
  <c r="AP145" i="3"/>
  <c r="AO145" i="3"/>
  <c r="AN145" i="3"/>
  <c r="AW145" i="3" s="1"/>
  <c r="U145" i="3"/>
  <c r="S145" i="3"/>
  <c r="J145" i="3"/>
  <c r="H145" i="3"/>
  <c r="R145" i="3" s="1"/>
  <c r="G145" i="3"/>
  <c r="F145" i="3"/>
  <c r="E145" i="3"/>
  <c r="D145" i="3"/>
  <c r="M145" i="3" s="1"/>
  <c r="BC144" i="3"/>
  <c r="AS144" i="3"/>
  <c r="AT144" i="3" s="1"/>
  <c r="AR144" i="3"/>
  <c r="AQ144" i="3"/>
  <c r="AP144" i="3"/>
  <c r="AO144" i="3"/>
  <c r="AN144" i="3"/>
  <c r="U144" i="3"/>
  <c r="S144" i="3"/>
  <c r="J144" i="3"/>
  <c r="H144" i="3"/>
  <c r="R144" i="3" s="1"/>
  <c r="G144" i="3"/>
  <c r="F144" i="3"/>
  <c r="E144" i="3"/>
  <c r="D144" i="3"/>
  <c r="BC143" i="3"/>
  <c r="AS143" i="3"/>
  <c r="AT143" i="3" s="1"/>
  <c r="AR143" i="3"/>
  <c r="AQ143" i="3"/>
  <c r="AP143" i="3"/>
  <c r="AO143" i="3"/>
  <c r="AN143" i="3"/>
  <c r="AW143" i="3" s="1"/>
  <c r="U143" i="3"/>
  <c r="S143" i="3"/>
  <c r="J143" i="3"/>
  <c r="H143" i="3"/>
  <c r="R143" i="3" s="1"/>
  <c r="G143" i="3"/>
  <c r="F143" i="3"/>
  <c r="E143" i="3"/>
  <c r="D143" i="3"/>
  <c r="M143" i="3" s="1"/>
  <c r="BC142" i="3"/>
  <c r="AS142" i="3"/>
  <c r="AT142" i="3" s="1"/>
  <c r="AR142" i="3"/>
  <c r="AQ142" i="3"/>
  <c r="AP142" i="3"/>
  <c r="AO142" i="3"/>
  <c r="AN142" i="3"/>
  <c r="U142" i="3"/>
  <c r="S142" i="3"/>
  <c r="J142" i="3"/>
  <c r="H142" i="3"/>
  <c r="R142" i="3" s="1"/>
  <c r="G142" i="3"/>
  <c r="F142" i="3"/>
  <c r="E142" i="3"/>
  <c r="D142" i="3"/>
  <c r="BC141" i="3"/>
  <c r="AS141" i="3"/>
  <c r="AT141" i="3" s="1"/>
  <c r="AR141" i="3"/>
  <c r="AQ141" i="3"/>
  <c r="AP141" i="3"/>
  <c r="AO141" i="3"/>
  <c r="AN141" i="3"/>
  <c r="AW141" i="3" s="1"/>
  <c r="U141" i="3"/>
  <c r="S141" i="3"/>
  <c r="J141" i="3"/>
  <c r="H141" i="3"/>
  <c r="R141" i="3" s="1"/>
  <c r="G141" i="3"/>
  <c r="F141" i="3"/>
  <c r="E141" i="3"/>
  <c r="D141" i="3"/>
  <c r="M141" i="3" s="1"/>
  <c r="BC140" i="3"/>
  <c r="AS140" i="3"/>
  <c r="AT140" i="3" s="1"/>
  <c r="AR140" i="3"/>
  <c r="AQ140" i="3"/>
  <c r="AP140" i="3"/>
  <c r="AO140" i="3"/>
  <c r="AN140" i="3"/>
  <c r="U140" i="3"/>
  <c r="S140" i="3"/>
  <c r="J140" i="3"/>
  <c r="H140" i="3"/>
  <c r="R140" i="3" s="1"/>
  <c r="G140" i="3"/>
  <c r="F140" i="3"/>
  <c r="E140" i="3"/>
  <c r="D140" i="3"/>
  <c r="BC139" i="3"/>
  <c r="AS139" i="3"/>
  <c r="AT139" i="3" s="1"/>
  <c r="AR139" i="3"/>
  <c r="AQ139" i="3"/>
  <c r="AP139" i="3"/>
  <c r="AO139" i="3"/>
  <c r="AN139" i="3"/>
  <c r="AW139" i="3" s="1"/>
  <c r="U139" i="3"/>
  <c r="S139" i="3"/>
  <c r="J139" i="3"/>
  <c r="H139" i="3"/>
  <c r="R139" i="3" s="1"/>
  <c r="G139" i="3"/>
  <c r="F139" i="3"/>
  <c r="E139" i="3"/>
  <c r="D139" i="3"/>
  <c r="M139" i="3" s="1"/>
  <c r="BC138" i="3"/>
  <c r="AS138" i="3"/>
  <c r="AT138" i="3" s="1"/>
  <c r="AR138" i="3"/>
  <c r="AQ138" i="3"/>
  <c r="AP138" i="3"/>
  <c r="AO138" i="3"/>
  <c r="AN138" i="3"/>
  <c r="U138" i="3"/>
  <c r="S138" i="3"/>
  <c r="J138" i="3"/>
  <c r="H138" i="3"/>
  <c r="G138" i="3"/>
  <c r="F138" i="3"/>
  <c r="E138" i="3"/>
  <c r="D138" i="3"/>
  <c r="BC137" i="3"/>
  <c r="AS137" i="3"/>
  <c r="AT137" i="3" s="1"/>
  <c r="AR137" i="3"/>
  <c r="AQ137" i="3"/>
  <c r="AP137" i="3"/>
  <c r="AO137" i="3"/>
  <c r="AN137" i="3"/>
  <c r="AW137" i="3" s="1"/>
  <c r="U137" i="3"/>
  <c r="S137" i="3"/>
  <c r="J137" i="3"/>
  <c r="H137" i="3"/>
  <c r="R137" i="3" s="1"/>
  <c r="G137" i="3"/>
  <c r="F137" i="3"/>
  <c r="E137" i="3"/>
  <c r="D137" i="3"/>
  <c r="M137" i="3" s="1"/>
  <c r="BC136" i="3"/>
  <c r="AS136" i="3"/>
  <c r="AT136" i="3" s="1"/>
  <c r="AR136" i="3"/>
  <c r="AQ136" i="3"/>
  <c r="AP136" i="3"/>
  <c r="AO136" i="3"/>
  <c r="AN136" i="3"/>
  <c r="U136" i="3"/>
  <c r="S136" i="3"/>
  <c r="J136" i="3"/>
  <c r="H136" i="3"/>
  <c r="G136" i="3"/>
  <c r="F136" i="3"/>
  <c r="E136" i="3"/>
  <c r="D136" i="3"/>
  <c r="BC135" i="3"/>
  <c r="AS135" i="3"/>
  <c r="AT135" i="3" s="1"/>
  <c r="AR135" i="3"/>
  <c r="AQ135" i="3"/>
  <c r="AP135" i="3"/>
  <c r="AO135" i="3"/>
  <c r="AN135" i="3"/>
  <c r="AW135" i="3" s="1"/>
  <c r="U135" i="3"/>
  <c r="S135" i="3"/>
  <c r="J135" i="3"/>
  <c r="H135" i="3"/>
  <c r="R135" i="3" s="1"/>
  <c r="G135" i="3"/>
  <c r="F135" i="3"/>
  <c r="E135" i="3"/>
  <c r="D135" i="3"/>
  <c r="M135" i="3" s="1"/>
  <c r="BC134" i="3"/>
  <c r="AS134" i="3"/>
  <c r="AT134" i="3" s="1"/>
  <c r="AR134" i="3"/>
  <c r="AQ134" i="3"/>
  <c r="AP134" i="3"/>
  <c r="AO134" i="3"/>
  <c r="AN134" i="3"/>
  <c r="U134" i="3"/>
  <c r="S134" i="3"/>
  <c r="J134" i="3"/>
  <c r="H134" i="3"/>
  <c r="R134" i="3" s="1"/>
  <c r="G134" i="3"/>
  <c r="F134" i="3"/>
  <c r="E134" i="3"/>
  <c r="D134" i="3"/>
  <c r="BC133" i="3"/>
  <c r="AS133" i="3"/>
  <c r="AT133" i="3" s="1"/>
  <c r="AR133" i="3"/>
  <c r="AQ133" i="3"/>
  <c r="AP133" i="3"/>
  <c r="AO133" i="3"/>
  <c r="AN133" i="3"/>
  <c r="AW133" i="3" s="1"/>
  <c r="U133" i="3"/>
  <c r="S133" i="3"/>
  <c r="J133" i="3"/>
  <c r="H133" i="3"/>
  <c r="R133" i="3" s="1"/>
  <c r="G133" i="3"/>
  <c r="F133" i="3"/>
  <c r="E133" i="3"/>
  <c r="D133" i="3"/>
  <c r="M133" i="3" s="1"/>
  <c r="BC132" i="3"/>
  <c r="AS132" i="3"/>
  <c r="AT132" i="3" s="1"/>
  <c r="AR132" i="3"/>
  <c r="AQ132" i="3"/>
  <c r="AP132" i="3"/>
  <c r="AO132" i="3"/>
  <c r="AN132" i="3"/>
  <c r="U132" i="3"/>
  <c r="S132" i="3"/>
  <c r="J132" i="3"/>
  <c r="H132" i="3"/>
  <c r="R132" i="3" s="1"/>
  <c r="G132" i="3"/>
  <c r="F132" i="3"/>
  <c r="E132" i="3"/>
  <c r="D132" i="3"/>
  <c r="BC131" i="3"/>
  <c r="AS131" i="3"/>
  <c r="AT131" i="3" s="1"/>
  <c r="AR131" i="3"/>
  <c r="AQ131" i="3"/>
  <c r="AP131" i="3"/>
  <c r="AO131" i="3"/>
  <c r="AN131" i="3"/>
  <c r="AW131" i="3" s="1"/>
  <c r="U131" i="3"/>
  <c r="S131" i="3"/>
  <c r="J131" i="3"/>
  <c r="H131" i="3"/>
  <c r="R131" i="3" s="1"/>
  <c r="G131" i="3"/>
  <c r="F131" i="3"/>
  <c r="E131" i="3"/>
  <c r="D131" i="3"/>
  <c r="BC130" i="3"/>
  <c r="AS130" i="3"/>
  <c r="AT130" i="3" s="1"/>
  <c r="AR130" i="3"/>
  <c r="AQ130" i="3"/>
  <c r="AP130" i="3"/>
  <c r="AO130" i="3"/>
  <c r="AN130" i="3"/>
  <c r="U130" i="3"/>
  <c r="S130" i="3"/>
  <c r="J130" i="3"/>
  <c r="H130" i="3"/>
  <c r="R130" i="3" s="1"/>
  <c r="G130" i="3"/>
  <c r="F130" i="3"/>
  <c r="E130" i="3"/>
  <c r="D130" i="3"/>
  <c r="BC129" i="3"/>
  <c r="AS129" i="3"/>
  <c r="AT129" i="3" s="1"/>
  <c r="AR129" i="3"/>
  <c r="AQ129" i="3"/>
  <c r="AP129" i="3"/>
  <c r="AO129" i="3"/>
  <c r="AN129" i="3"/>
  <c r="AW129" i="3" s="1"/>
  <c r="U129" i="3"/>
  <c r="S129" i="3"/>
  <c r="J129" i="3"/>
  <c r="H129" i="3"/>
  <c r="R129" i="3" s="1"/>
  <c r="G129" i="3"/>
  <c r="F129" i="3"/>
  <c r="E129" i="3"/>
  <c r="D129" i="3"/>
  <c r="M129" i="3" s="1"/>
  <c r="BC128" i="3"/>
  <c r="AS128" i="3"/>
  <c r="AT128" i="3" s="1"/>
  <c r="AR128" i="3"/>
  <c r="AQ128" i="3"/>
  <c r="AP128" i="3"/>
  <c r="AO128" i="3"/>
  <c r="AN128" i="3"/>
  <c r="U128" i="3"/>
  <c r="S128" i="3"/>
  <c r="J128" i="3"/>
  <c r="H128" i="3"/>
  <c r="R128" i="3" s="1"/>
  <c r="G128" i="3"/>
  <c r="F128" i="3"/>
  <c r="E128" i="3"/>
  <c r="D128" i="3"/>
  <c r="BC127" i="3"/>
  <c r="AS127" i="3"/>
  <c r="AT127" i="3" s="1"/>
  <c r="AR127" i="3"/>
  <c r="AQ127" i="3"/>
  <c r="AP127" i="3"/>
  <c r="AO127" i="3"/>
  <c r="AN127" i="3"/>
  <c r="AW127" i="3" s="1"/>
  <c r="U127" i="3"/>
  <c r="S127" i="3"/>
  <c r="J127" i="3"/>
  <c r="H127" i="3"/>
  <c r="G127" i="3"/>
  <c r="F127" i="3"/>
  <c r="E127" i="3"/>
  <c r="D127" i="3"/>
  <c r="M127" i="3" s="1"/>
  <c r="BC126" i="3"/>
  <c r="AS126" i="3"/>
  <c r="AT126" i="3" s="1"/>
  <c r="AR126" i="3"/>
  <c r="AQ126" i="3"/>
  <c r="AP126" i="3"/>
  <c r="AO126" i="3"/>
  <c r="AN126" i="3"/>
  <c r="U126" i="3"/>
  <c r="S126" i="3"/>
  <c r="J126" i="3"/>
  <c r="H126" i="3"/>
  <c r="R126" i="3" s="1"/>
  <c r="G126" i="3"/>
  <c r="F126" i="3"/>
  <c r="E126" i="3"/>
  <c r="D126" i="3"/>
  <c r="M126" i="3" s="1"/>
  <c r="BC125" i="3"/>
  <c r="AS125" i="3"/>
  <c r="AT125" i="3" s="1"/>
  <c r="AR125" i="3"/>
  <c r="BB125" i="3" s="1"/>
  <c r="AQ125" i="3"/>
  <c r="AP125" i="3"/>
  <c r="AO125" i="3"/>
  <c r="AN125" i="3"/>
  <c r="AW125" i="3" s="1"/>
  <c r="U125" i="3"/>
  <c r="S125" i="3"/>
  <c r="J125" i="3"/>
  <c r="H125" i="3"/>
  <c r="R125" i="3" s="1"/>
  <c r="G125" i="3"/>
  <c r="F125" i="3"/>
  <c r="E125" i="3"/>
  <c r="D125" i="3"/>
  <c r="M125" i="3" s="1"/>
  <c r="BC124" i="3"/>
  <c r="AS124" i="3"/>
  <c r="AT124" i="3" s="1"/>
  <c r="AR124" i="3"/>
  <c r="BB124" i="3" s="1"/>
  <c r="AQ124" i="3"/>
  <c r="AP124" i="3"/>
  <c r="AO124" i="3"/>
  <c r="AN124" i="3"/>
  <c r="U124" i="3"/>
  <c r="S124" i="3"/>
  <c r="J124" i="3"/>
  <c r="H124" i="3"/>
  <c r="R124" i="3" s="1"/>
  <c r="G124" i="3"/>
  <c r="F124" i="3"/>
  <c r="E124" i="3"/>
  <c r="D124" i="3"/>
  <c r="M124" i="3" s="1"/>
  <c r="BC123" i="3"/>
  <c r="AS123" i="3"/>
  <c r="AT123" i="3" s="1"/>
  <c r="AR123" i="3"/>
  <c r="BB123" i="3" s="1"/>
  <c r="AQ123" i="3"/>
  <c r="AP123" i="3"/>
  <c r="AO123" i="3"/>
  <c r="AN123" i="3"/>
  <c r="AW123" i="3" s="1"/>
  <c r="U123" i="3"/>
  <c r="S123" i="3"/>
  <c r="J123" i="3"/>
  <c r="H123" i="3"/>
  <c r="R123" i="3" s="1"/>
  <c r="G123" i="3"/>
  <c r="F123" i="3"/>
  <c r="E123" i="3"/>
  <c r="D123" i="3"/>
  <c r="M123" i="3" s="1"/>
  <c r="BC122" i="3"/>
  <c r="AS122" i="3"/>
  <c r="AT122" i="3" s="1"/>
  <c r="AR122" i="3"/>
  <c r="BB122" i="3" s="1"/>
  <c r="AQ122" i="3"/>
  <c r="AP122" i="3"/>
  <c r="AO122" i="3"/>
  <c r="AN122" i="3"/>
  <c r="U122" i="3"/>
  <c r="S122" i="3"/>
  <c r="J122" i="3"/>
  <c r="H122" i="3"/>
  <c r="R122" i="3" s="1"/>
  <c r="G122" i="3"/>
  <c r="F122" i="3"/>
  <c r="E122" i="3"/>
  <c r="D122" i="3"/>
  <c r="M122" i="3" s="1"/>
  <c r="BC121" i="3"/>
  <c r="AS121" i="3"/>
  <c r="AT121" i="3" s="1"/>
  <c r="AR121" i="3"/>
  <c r="BB121" i="3" s="1"/>
  <c r="AQ121" i="3"/>
  <c r="AP121" i="3"/>
  <c r="AO121" i="3"/>
  <c r="AN121" i="3"/>
  <c r="AW121" i="3" s="1"/>
  <c r="U121" i="3"/>
  <c r="S121" i="3"/>
  <c r="J121" i="3"/>
  <c r="H121" i="3"/>
  <c r="R121" i="3" s="1"/>
  <c r="G121" i="3"/>
  <c r="F121" i="3"/>
  <c r="E121" i="3"/>
  <c r="D121" i="3"/>
  <c r="M121" i="3" s="1"/>
  <c r="BC120" i="3"/>
  <c r="AS120" i="3"/>
  <c r="AT120" i="3" s="1"/>
  <c r="AR120" i="3"/>
  <c r="BB120" i="3" s="1"/>
  <c r="AQ120" i="3"/>
  <c r="AP120" i="3"/>
  <c r="AO120" i="3"/>
  <c r="AN120" i="3"/>
  <c r="U120" i="3"/>
  <c r="S120" i="3"/>
  <c r="J120" i="3"/>
  <c r="H120" i="3"/>
  <c r="R120" i="3" s="1"/>
  <c r="G120" i="3"/>
  <c r="F120" i="3"/>
  <c r="E120" i="3"/>
  <c r="D120" i="3"/>
  <c r="M120" i="3" s="1"/>
  <c r="BC119" i="3"/>
  <c r="AS119" i="3"/>
  <c r="AT119" i="3" s="1"/>
  <c r="AR119" i="3"/>
  <c r="BB119" i="3" s="1"/>
  <c r="AQ119" i="3"/>
  <c r="AP119" i="3"/>
  <c r="AO119" i="3"/>
  <c r="AN119" i="3"/>
  <c r="AW119" i="3" s="1"/>
  <c r="U119" i="3"/>
  <c r="S119" i="3"/>
  <c r="J119" i="3"/>
  <c r="H119" i="3"/>
  <c r="R119" i="3" s="1"/>
  <c r="G119" i="3"/>
  <c r="F119" i="3"/>
  <c r="E119" i="3"/>
  <c r="D119" i="3"/>
  <c r="M119" i="3" s="1"/>
  <c r="BC118" i="3"/>
  <c r="AS118" i="3"/>
  <c r="AT118" i="3" s="1"/>
  <c r="AR118" i="3"/>
  <c r="BB118" i="3" s="1"/>
  <c r="AQ118" i="3"/>
  <c r="AP118" i="3"/>
  <c r="AO118" i="3"/>
  <c r="AN118" i="3"/>
  <c r="U118" i="3"/>
  <c r="S118" i="3"/>
  <c r="J118" i="3"/>
  <c r="H118" i="3"/>
  <c r="R118" i="3" s="1"/>
  <c r="G118" i="3"/>
  <c r="F118" i="3"/>
  <c r="E118" i="3"/>
  <c r="D118" i="3"/>
  <c r="M118" i="3" s="1"/>
  <c r="BC117" i="3"/>
  <c r="AS117" i="3"/>
  <c r="AT117" i="3" s="1"/>
  <c r="AR117" i="3"/>
  <c r="BB117" i="3" s="1"/>
  <c r="AQ117" i="3"/>
  <c r="AP117" i="3"/>
  <c r="AO117" i="3"/>
  <c r="AN117" i="3"/>
  <c r="AW117" i="3" s="1"/>
  <c r="U117" i="3"/>
  <c r="S117" i="3"/>
  <c r="J117" i="3"/>
  <c r="H117" i="3"/>
  <c r="R117" i="3" s="1"/>
  <c r="G117" i="3"/>
  <c r="F117" i="3"/>
  <c r="E117" i="3"/>
  <c r="D117" i="3"/>
  <c r="M117" i="3" s="1"/>
  <c r="BC116" i="3"/>
  <c r="AS116" i="3"/>
  <c r="AT116" i="3" s="1"/>
  <c r="AR116" i="3"/>
  <c r="BB116" i="3" s="1"/>
  <c r="AQ116" i="3"/>
  <c r="AP116" i="3"/>
  <c r="AO116" i="3"/>
  <c r="AN116" i="3"/>
  <c r="U116" i="3"/>
  <c r="S116" i="3"/>
  <c r="J116" i="3"/>
  <c r="H116" i="3"/>
  <c r="I116" i="3" s="1"/>
  <c r="G116" i="3"/>
  <c r="F116" i="3"/>
  <c r="E116" i="3"/>
  <c r="D116" i="3"/>
  <c r="M116" i="3" s="1"/>
  <c r="BC115" i="3"/>
  <c r="AS115" i="3"/>
  <c r="AT115" i="3" s="1"/>
  <c r="AR115" i="3"/>
  <c r="BB115" i="3" s="1"/>
  <c r="AQ115" i="3"/>
  <c r="BA115" i="3" s="1"/>
  <c r="AP115" i="3"/>
  <c r="AO115" i="3"/>
  <c r="AN115" i="3"/>
  <c r="U115" i="3"/>
  <c r="S115" i="3"/>
  <c r="J115" i="3"/>
  <c r="H115" i="3"/>
  <c r="R115" i="3" s="1"/>
  <c r="G115" i="3"/>
  <c r="Q115" i="3" s="1"/>
  <c r="F115" i="3"/>
  <c r="E115" i="3"/>
  <c r="D115" i="3"/>
  <c r="M115" i="3" s="1"/>
  <c r="BC114" i="3"/>
  <c r="AS114" i="3"/>
  <c r="AT114" i="3" s="1"/>
  <c r="AR114" i="3"/>
  <c r="BB114" i="3" s="1"/>
  <c r="AQ114" i="3"/>
  <c r="BA114" i="3" s="1"/>
  <c r="AP114" i="3"/>
  <c r="AZ114" i="3" s="1"/>
  <c r="AO114" i="3"/>
  <c r="AN114" i="3"/>
  <c r="U114" i="3"/>
  <c r="S114" i="3"/>
  <c r="J114" i="3"/>
  <c r="H114" i="3"/>
  <c r="I114" i="3" s="1"/>
  <c r="G114" i="3"/>
  <c r="Q114" i="3" s="1"/>
  <c r="F114" i="3"/>
  <c r="E114" i="3"/>
  <c r="D114" i="3"/>
  <c r="M114" i="3" s="1"/>
  <c r="BC113" i="3"/>
  <c r="AS113" i="3"/>
  <c r="AT113" i="3" s="1"/>
  <c r="AR113" i="3"/>
  <c r="BB113" i="3" s="1"/>
  <c r="AQ113" i="3"/>
  <c r="AP113" i="3"/>
  <c r="AO113" i="3"/>
  <c r="AN113" i="3"/>
  <c r="U113" i="3"/>
  <c r="S113" i="3"/>
  <c r="J113" i="3"/>
  <c r="H113" i="3"/>
  <c r="R113" i="3" s="1"/>
  <c r="G113" i="3"/>
  <c r="F113" i="3"/>
  <c r="E113" i="3"/>
  <c r="D113" i="3"/>
  <c r="M113" i="3" s="1"/>
  <c r="BC112" i="3"/>
  <c r="AS112" i="3"/>
  <c r="AT112" i="3" s="1"/>
  <c r="AR112" i="3"/>
  <c r="BB112" i="3" s="1"/>
  <c r="AQ112" i="3"/>
  <c r="AP112" i="3"/>
  <c r="AZ112" i="3" s="1"/>
  <c r="AO112" i="3"/>
  <c r="AN112" i="3"/>
  <c r="AW112" i="3" s="1"/>
  <c r="U112" i="3"/>
  <c r="S112" i="3"/>
  <c r="J112" i="3"/>
  <c r="H112" i="3"/>
  <c r="I112" i="3" s="1"/>
  <c r="G112" i="3"/>
  <c r="F112" i="3"/>
  <c r="E112" i="3"/>
  <c r="D112" i="3"/>
  <c r="M112" i="3" s="1"/>
  <c r="BC111" i="3"/>
  <c r="AS111" i="3"/>
  <c r="AT111" i="3" s="1"/>
  <c r="AR111" i="3"/>
  <c r="BB111" i="3" s="1"/>
  <c r="AQ111" i="3"/>
  <c r="AP111" i="3"/>
  <c r="AO111" i="3"/>
  <c r="AN111" i="3"/>
  <c r="U111" i="3"/>
  <c r="S111" i="3"/>
  <c r="J111" i="3"/>
  <c r="H111" i="3"/>
  <c r="R111" i="3" s="1"/>
  <c r="G111" i="3"/>
  <c r="F111" i="3"/>
  <c r="E111" i="3"/>
  <c r="D111" i="3"/>
  <c r="M111" i="3" s="1"/>
  <c r="BC110" i="3"/>
  <c r="AS110" i="3"/>
  <c r="AT110" i="3" s="1"/>
  <c r="AR110" i="3"/>
  <c r="BB110" i="3" s="1"/>
  <c r="AQ110" i="3"/>
  <c r="AP110" i="3"/>
  <c r="AO110" i="3"/>
  <c r="AY110" i="3" s="1"/>
  <c r="AN110" i="3"/>
  <c r="U110" i="3"/>
  <c r="S110" i="3"/>
  <c r="J110" i="3"/>
  <c r="H110" i="3"/>
  <c r="I110" i="3" s="1"/>
  <c r="G110" i="3"/>
  <c r="F110" i="3"/>
  <c r="E110" i="3"/>
  <c r="D110" i="3"/>
  <c r="M110" i="3" s="1"/>
  <c r="BC109" i="3"/>
  <c r="AS109" i="3"/>
  <c r="AT109" i="3" s="1"/>
  <c r="AR109" i="3"/>
  <c r="BB109" i="3" s="1"/>
  <c r="AQ109" i="3"/>
  <c r="BA109" i="3" s="1"/>
  <c r="AP109" i="3"/>
  <c r="AO109" i="3"/>
  <c r="AN109" i="3"/>
  <c r="U109" i="3"/>
  <c r="S109" i="3"/>
  <c r="J109" i="3"/>
  <c r="H109" i="3"/>
  <c r="R109" i="3" s="1"/>
  <c r="G109" i="3"/>
  <c r="Q109" i="3" s="1"/>
  <c r="F109" i="3"/>
  <c r="E109" i="3"/>
  <c r="D109" i="3"/>
  <c r="BC108" i="3"/>
  <c r="AS108" i="3"/>
  <c r="AT108" i="3" s="1"/>
  <c r="AR108" i="3"/>
  <c r="BB108" i="3" s="1"/>
  <c r="AQ108" i="3"/>
  <c r="BA108" i="3" s="1"/>
  <c r="AP108" i="3"/>
  <c r="AO108" i="3"/>
  <c r="AN108" i="3"/>
  <c r="U108" i="3"/>
  <c r="S108" i="3"/>
  <c r="J108" i="3"/>
  <c r="H108" i="3"/>
  <c r="I108" i="3" s="1"/>
  <c r="G108" i="3"/>
  <c r="Q108" i="3" s="1"/>
  <c r="F108" i="3"/>
  <c r="E108" i="3"/>
  <c r="D108" i="3"/>
  <c r="M108" i="3" s="1"/>
  <c r="BC107" i="3"/>
  <c r="AS107" i="3"/>
  <c r="AT107" i="3" s="1"/>
  <c r="AR107" i="3"/>
  <c r="BB107" i="3" s="1"/>
  <c r="AQ107" i="3"/>
  <c r="BA107" i="3" s="1"/>
  <c r="AP107" i="3"/>
  <c r="AZ107" i="3" s="1"/>
  <c r="AO107" i="3"/>
  <c r="AN107" i="3"/>
  <c r="AW107" i="3" s="1"/>
  <c r="U107" i="3"/>
  <c r="S107" i="3"/>
  <c r="J107" i="3"/>
  <c r="H107" i="3"/>
  <c r="R107" i="3" s="1"/>
  <c r="G107" i="3"/>
  <c r="Q107" i="3" s="1"/>
  <c r="F107" i="3"/>
  <c r="E107" i="3"/>
  <c r="D107" i="3"/>
  <c r="M107" i="3" s="1"/>
  <c r="BC106" i="3"/>
  <c r="AS106" i="3"/>
  <c r="AT106" i="3" s="1"/>
  <c r="AR106" i="3"/>
  <c r="BB106" i="3" s="1"/>
  <c r="AQ106" i="3"/>
  <c r="BA106" i="3" s="1"/>
  <c r="AP106" i="3"/>
  <c r="AZ106" i="3" s="1"/>
  <c r="AO106" i="3"/>
  <c r="AN106" i="3"/>
  <c r="U106" i="3"/>
  <c r="S106" i="3"/>
  <c r="J106" i="3"/>
  <c r="H106" i="3"/>
  <c r="I106" i="3" s="1"/>
  <c r="G106" i="3"/>
  <c r="Q106" i="3" s="1"/>
  <c r="F106" i="3"/>
  <c r="E106" i="3"/>
  <c r="D106" i="3"/>
  <c r="M106" i="3" s="1"/>
  <c r="BC105" i="3"/>
  <c r="AS105" i="3"/>
  <c r="AT105" i="3" s="1"/>
  <c r="AR105" i="3"/>
  <c r="BB105" i="3" s="1"/>
  <c r="AQ105" i="3"/>
  <c r="AP105" i="3"/>
  <c r="AZ105" i="3" s="1"/>
  <c r="AO105" i="3"/>
  <c r="AN105" i="3"/>
  <c r="AW105" i="3" s="1"/>
  <c r="U105" i="3"/>
  <c r="S105" i="3"/>
  <c r="J105" i="3"/>
  <c r="H105" i="3"/>
  <c r="G105" i="3"/>
  <c r="F105" i="3"/>
  <c r="P105" i="3" s="1"/>
  <c r="E105" i="3"/>
  <c r="D105" i="3"/>
  <c r="BC104" i="3"/>
  <c r="AS104" i="3"/>
  <c r="AT104" i="3" s="1"/>
  <c r="AR104" i="3"/>
  <c r="BB104" i="3" s="1"/>
  <c r="AQ104" i="3"/>
  <c r="BA104" i="3" s="1"/>
  <c r="AP104" i="3"/>
  <c r="AZ104" i="3" s="1"/>
  <c r="AO104" i="3"/>
  <c r="AN104" i="3"/>
  <c r="U104" i="3"/>
  <c r="S104" i="3"/>
  <c r="J104" i="3"/>
  <c r="H104" i="3"/>
  <c r="G104" i="3"/>
  <c r="F104" i="3"/>
  <c r="E104" i="3"/>
  <c r="O104" i="3" s="1"/>
  <c r="D104" i="3"/>
  <c r="BC103" i="3"/>
  <c r="AS103" i="3"/>
  <c r="AT103" i="3" s="1"/>
  <c r="AR103" i="3"/>
  <c r="BB103" i="3" s="1"/>
  <c r="AQ103" i="3"/>
  <c r="AP103" i="3"/>
  <c r="AZ103" i="3" s="1"/>
  <c r="AO103" i="3"/>
  <c r="AN103" i="3"/>
  <c r="AW103" i="3" s="1"/>
  <c r="U103" i="3"/>
  <c r="S103" i="3"/>
  <c r="J103" i="3"/>
  <c r="H103" i="3"/>
  <c r="I103" i="3" s="1"/>
  <c r="G103" i="3"/>
  <c r="F103" i="3"/>
  <c r="E103" i="3"/>
  <c r="D103" i="3"/>
  <c r="M103" i="3" s="1"/>
  <c r="BC102" i="3"/>
  <c r="AS102" i="3"/>
  <c r="AT102" i="3" s="1"/>
  <c r="AR102" i="3"/>
  <c r="BB102" i="3" s="1"/>
  <c r="AQ102" i="3"/>
  <c r="AP102" i="3"/>
  <c r="AO102" i="3"/>
  <c r="AN102" i="3"/>
  <c r="U102" i="3"/>
  <c r="S102" i="3"/>
  <c r="J102" i="3"/>
  <c r="H102" i="3"/>
  <c r="R102" i="3" s="1"/>
  <c r="G102" i="3"/>
  <c r="F102" i="3"/>
  <c r="E102" i="3"/>
  <c r="D102" i="3"/>
  <c r="M102" i="3" s="1"/>
  <c r="BC101" i="3"/>
  <c r="AS101" i="3"/>
  <c r="AT101" i="3" s="1"/>
  <c r="AR101" i="3"/>
  <c r="BB101" i="3" s="1"/>
  <c r="AQ101" i="3"/>
  <c r="AP101" i="3"/>
  <c r="AO101" i="3"/>
  <c r="AN101" i="3"/>
  <c r="AW101" i="3" s="1"/>
  <c r="U101" i="3"/>
  <c r="S101" i="3"/>
  <c r="J101" i="3"/>
  <c r="H101" i="3"/>
  <c r="G101" i="3"/>
  <c r="Q101" i="3" s="1"/>
  <c r="F101" i="3"/>
  <c r="E101" i="3"/>
  <c r="D101" i="3"/>
  <c r="BC100" i="3"/>
  <c r="AS100" i="3"/>
  <c r="AT100" i="3" s="1"/>
  <c r="AR100" i="3"/>
  <c r="BB100" i="3" s="1"/>
  <c r="AQ100" i="3"/>
  <c r="AP100" i="3"/>
  <c r="AO100" i="3"/>
  <c r="AN100" i="3"/>
  <c r="U100" i="3"/>
  <c r="S100" i="3"/>
  <c r="J100" i="3"/>
  <c r="H100" i="3"/>
  <c r="R100" i="3" s="1"/>
  <c r="G100" i="3"/>
  <c r="Q100" i="3" s="1"/>
  <c r="F100" i="3"/>
  <c r="E100" i="3"/>
  <c r="D100" i="3"/>
  <c r="M100" i="3" s="1"/>
  <c r="BC99" i="3"/>
  <c r="AS99" i="3"/>
  <c r="AT99" i="3" s="1"/>
  <c r="AR99" i="3"/>
  <c r="BB99" i="3" s="1"/>
  <c r="AQ99" i="3"/>
  <c r="BA99" i="3" s="1"/>
  <c r="AP99" i="3"/>
  <c r="AO99" i="3"/>
  <c r="AN99" i="3"/>
  <c r="AW99" i="3" s="1"/>
  <c r="U99" i="3"/>
  <c r="S99" i="3"/>
  <c r="J99" i="3"/>
  <c r="H99" i="3"/>
  <c r="I99" i="3" s="1"/>
  <c r="G99" i="3"/>
  <c r="Q99" i="3" s="1"/>
  <c r="F99" i="3"/>
  <c r="E99" i="3"/>
  <c r="D99" i="3"/>
  <c r="M99" i="3" s="1"/>
  <c r="BC98" i="3"/>
  <c r="AS98" i="3"/>
  <c r="AT98" i="3" s="1"/>
  <c r="AR98" i="3"/>
  <c r="BB98" i="3" s="1"/>
  <c r="AQ98" i="3"/>
  <c r="BA98" i="3" s="1"/>
  <c r="AP98" i="3"/>
  <c r="AZ98" i="3" s="1"/>
  <c r="AO98" i="3"/>
  <c r="AY98" i="3" s="1"/>
  <c r="AN98" i="3"/>
  <c r="U98" i="3"/>
  <c r="S98" i="3"/>
  <c r="J98" i="3"/>
  <c r="H98" i="3"/>
  <c r="R98" i="3" s="1"/>
  <c r="G98" i="3"/>
  <c r="Q98" i="3" s="1"/>
  <c r="F98" i="3"/>
  <c r="E98" i="3"/>
  <c r="D98" i="3"/>
  <c r="M98" i="3" s="1"/>
  <c r="BC97" i="3"/>
  <c r="AS97" i="3"/>
  <c r="AT97" i="3" s="1"/>
  <c r="AR97" i="3"/>
  <c r="BB97" i="3" s="1"/>
  <c r="AQ97" i="3"/>
  <c r="AP97" i="3"/>
  <c r="AZ97" i="3" s="1"/>
  <c r="AO97" i="3"/>
  <c r="AY97" i="3" s="1"/>
  <c r="AN97" i="3"/>
  <c r="AW97" i="3" s="1"/>
  <c r="U97" i="3"/>
  <c r="S97" i="3"/>
  <c r="J97" i="3"/>
  <c r="H97" i="3"/>
  <c r="G97" i="3"/>
  <c r="F97" i="3"/>
  <c r="E97" i="3"/>
  <c r="D97" i="3"/>
  <c r="M97" i="3" s="1"/>
  <c r="BC96" i="3"/>
  <c r="AS96" i="3"/>
  <c r="AT96" i="3" s="1"/>
  <c r="AR96" i="3"/>
  <c r="BB96" i="3" s="1"/>
  <c r="AQ96" i="3"/>
  <c r="BA96" i="3" s="1"/>
  <c r="AP96" i="3"/>
  <c r="AZ96" i="3" s="1"/>
  <c r="AO96" i="3"/>
  <c r="AY96" i="3" s="1"/>
  <c r="AN96" i="3"/>
  <c r="AW96" i="3" s="1"/>
  <c r="U96" i="3"/>
  <c r="S96" i="3"/>
  <c r="J96" i="3"/>
  <c r="H96" i="3"/>
  <c r="R96" i="3" s="1"/>
  <c r="G96" i="3"/>
  <c r="F96" i="3"/>
  <c r="E96" i="3"/>
  <c r="D96" i="3"/>
  <c r="M96" i="3" s="1"/>
  <c r="BC95" i="3"/>
  <c r="AS95" i="3"/>
  <c r="AT95" i="3" s="1"/>
  <c r="AR95" i="3"/>
  <c r="BB95" i="3" s="1"/>
  <c r="AQ95" i="3"/>
  <c r="AP95" i="3"/>
  <c r="AZ95" i="3" s="1"/>
  <c r="AO95" i="3"/>
  <c r="AN95" i="3"/>
  <c r="AW95" i="3" s="1"/>
  <c r="U95" i="3"/>
  <c r="S95" i="3"/>
  <c r="J95" i="3"/>
  <c r="H95" i="3"/>
  <c r="R95" i="3" s="1"/>
  <c r="G95" i="3"/>
  <c r="F95" i="3"/>
  <c r="E95" i="3"/>
  <c r="D95" i="3"/>
  <c r="BC94" i="3"/>
  <c r="AS94" i="3"/>
  <c r="AT94" i="3" s="1"/>
  <c r="AR94" i="3"/>
  <c r="BB94" i="3" s="1"/>
  <c r="AQ94" i="3"/>
  <c r="AP94" i="3"/>
  <c r="AO94" i="3"/>
  <c r="AY94" i="3" s="1"/>
  <c r="AN94" i="3"/>
  <c r="U94" i="3"/>
  <c r="S94" i="3"/>
  <c r="J94" i="3"/>
  <c r="H94" i="3"/>
  <c r="G94" i="3"/>
  <c r="F94" i="3"/>
  <c r="E94" i="3"/>
  <c r="D94" i="3"/>
  <c r="BC93" i="3"/>
  <c r="AS93" i="3"/>
  <c r="AT93" i="3" s="1"/>
  <c r="AR93" i="3"/>
  <c r="BB93" i="3" s="1"/>
  <c r="AQ93" i="3"/>
  <c r="BA93" i="3" s="1"/>
  <c r="AP93" i="3"/>
  <c r="AO93" i="3"/>
  <c r="AN93" i="3"/>
  <c r="AW93" i="3" s="1"/>
  <c r="U93" i="3"/>
  <c r="S93" i="3"/>
  <c r="J93" i="3"/>
  <c r="H93" i="3"/>
  <c r="R93" i="3" s="1"/>
  <c r="G93" i="3"/>
  <c r="F93" i="3"/>
  <c r="E93" i="3"/>
  <c r="D93" i="3"/>
  <c r="BC92" i="3"/>
  <c r="AS92" i="3"/>
  <c r="AT92" i="3" s="1"/>
  <c r="AR92" i="3"/>
  <c r="BB92" i="3" s="1"/>
  <c r="AQ92" i="3"/>
  <c r="BA92" i="3" s="1"/>
  <c r="AP92" i="3"/>
  <c r="AZ92" i="3" s="1"/>
  <c r="AO92" i="3"/>
  <c r="AN92" i="3"/>
  <c r="AW92" i="3" s="1"/>
  <c r="U92" i="3"/>
  <c r="S92" i="3"/>
  <c r="J92" i="3"/>
  <c r="H92" i="3"/>
  <c r="R92" i="3" s="1"/>
  <c r="G92" i="3"/>
  <c r="F92" i="3"/>
  <c r="P92" i="3" s="1"/>
  <c r="E92" i="3"/>
  <c r="D92" i="3"/>
  <c r="BC91" i="3"/>
  <c r="AS91" i="3"/>
  <c r="AT91" i="3" s="1"/>
  <c r="AR91" i="3"/>
  <c r="BB91" i="3" s="1"/>
  <c r="AQ91" i="3"/>
  <c r="BA91" i="3" s="1"/>
  <c r="AP91" i="3"/>
  <c r="AZ91" i="3" s="1"/>
  <c r="AO91" i="3"/>
  <c r="AN91" i="3"/>
  <c r="AW91" i="3" s="1"/>
  <c r="U91" i="3"/>
  <c r="S91" i="3"/>
  <c r="J91" i="3"/>
  <c r="H91" i="3"/>
  <c r="R91" i="3" s="1"/>
  <c r="G91" i="3"/>
  <c r="Q91" i="3" s="1"/>
  <c r="F91" i="3"/>
  <c r="P91" i="3" s="1"/>
  <c r="E91" i="3"/>
  <c r="D91" i="3"/>
  <c r="BC90" i="3"/>
  <c r="AS90" i="3"/>
  <c r="AT90" i="3" s="1"/>
  <c r="AR90" i="3"/>
  <c r="BB90" i="3" s="1"/>
  <c r="AQ90" i="3"/>
  <c r="BA90" i="3" s="1"/>
  <c r="AP90" i="3"/>
  <c r="AZ90" i="3" s="1"/>
  <c r="AO90" i="3"/>
  <c r="AY90" i="3" s="1"/>
  <c r="AN90" i="3"/>
  <c r="U90" i="3"/>
  <c r="S90" i="3"/>
  <c r="J90" i="3"/>
  <c r="H90" i="3"/>
  <c r="I90" i="3" s="1"/>
  <c r="G90" i="3"/>
  <c r="Q90" i="3" s="1"/>
  <c r="F90" i="3"/>
  <c r="P90" i="3" s="1"/>
  <c r="E90" i="3"/>
  <c r="D90" i="3"/>
  <c r="M90" i="3" s="1"/>
  <c r="BC89" i="3"/>
  <c r="AS89" i="3"/>
  <c r="AT89" i="3" s="1"/>
  <c r="AR89" i="3"/>
  <c r="BB89" i="3" s="1"/>
  <c r="AQ89" i="3"/>
  <c r="BA89" i="3" s="1"/>
  <c r="AP89" i="3"/>
  <c r="AZ89" i="3" s="1"/>
  <c r="AO89" i="3"/>
  <c r="AY89" i="3" s="1"/>
  <c r="AN89" i="3"/>
  <c r="AW89" i="3" s="1"/>
  <c r="U89" i="3"/>
  <c r="S89" i="3"/>
  <c r="J89" i="3"/>
  <c r="H89" i="3"/>
  <c r="G89" i="3"/>
  <c r="F89" i="3"/>
  <c r="P89" i="3" s="1"/>
  <c r="E89" i="3"/>
  <c r="D89" i="3"/>
  <c r="BC88" i="3"/>
  <c r="AS88" i="3"/>
  <c r="AT88" i="3" s="1"/>
  <c r="AR88" i="3"/>
  <c r="BB88" i="3" s="1"/>
  <c r="AQ88" i="3"/>
  <c r="BA88" i="3" s="1"/>
  <c r="AP88" i="3"/>
  <c r="AZ88" i="3" s="1"/>
  <c r="AO88" i="3"/>
  <c r="AY88" i="3" s="1"/>
  <c r="AN88" i="3"/>
  <c r="U88" i="3"/>
  <c r="S88" i="3"/>
  <c r="J88" i="3"/>
  <c r="H88" i="3"/>
  <c r="R88" i="3" s="1"/>
  <c r="G88" i="3"/>
  <c r="F88" i="3"/>
  <c r="E88" i="3"/>
  <c r="D88" i="3"/>
  <c r="M88" i="3" s="1"/>
  <c r="BC87" i="3"/>
  <c r="AS87" i="3"/>
  <c r="AT87" i="3" s="1"/>
  <c r="AR87" i="3"/>
  <c r="BB87" i="3" s="1"/>
  <c r="AQ87" i="3"/>
  <c r="BA87" i="3" s="1"/>
  <c r="AP87" i="3"/>
  <c r="AZ87" i="3" s="1"/>
  <c r="AO87" i="3"/>
  <c r="AN87" i="3"/>
  <c r="AW87" i="3" s="1"/>
  <c r="U87" i="3"/>
  <c r="S87" i="3"/>
  <c r="J87" i="3"/>
  <c r="H87" i="3"/>
  <c r="G87" i="3"/>
  <c r="F87" i="3"/>
  <c r="E87" i="3"/>
  <c r="D87" i="3"/>
  <c r="BC86" i="3"/>
  <c r="AS86" i="3"/>
  <c r="AT86" i="3" s="1"/>
  <c r="AR86" i="3"/>
  <c r="BB86" i="3" s="1"/>
  <c r="AQ86" i="3"/>
  <c r="BA86" i="3" s="1"/>
  <c r="AP86" i="3"/>
  <c r="AO86" i="3"/>
  <c r="AN86" i="3"/>
  <c r="U86" i="3"/>
  <c r="S86" i="3"/>
  <c r="J86" i="3"/>
  <c r="H86" i="3"/>
  <c r="R86" i="3" s="1"/>
  <c r="G86" i="3"/>
  <c r="F86" i="3"/>
  <c r="E86" i="3"/>
  <c r="D86" i="3"/>
  <c r="M86" i="3" s="1"/>
  <c r="BC85" i="3"/>
  <c r="AS85" i="3"/>
  <c r="AT85" i="3" s="1"/>
  <c r="AR85" i="3"/>
  <c r="BB85" i="3" s="1"/>
  <c r="AQ85" i="3"/>
  <c r="BA85" i="3" s="1"/>
  <c r="AP85" i="3"/>
  <c r="AO85" i="3"/>
  <c r="AN85" i="3"/>
  <c r="AW85" i="3" s="1"/>
  <c r="U85" i="3"/>
  <c r="S85" i="3"/>
  <c r="J85" i="3"/>
  <c r="H85" i="3"/>
  <c r="G85" i="3"/>
  <c r="Q85" i="3" s="1"/>
  <c r="F85" i="3"/>
  <c r="E85" i="3"/>
  <c r="D85" i="3"/>
  <c r="BC84" i="3"/>
  <c r="AS84" i="3"/>
  <c r="AT84" i="3" s="1"/>
  <c r="AR84" i="3"/>
  <c r="BB84" i="3" s="1"/>
  <c r="AQ84" i="3"/>
  <c r="BA84" i="3" s="1"/>
  <c r="AP84" i="3"/>
  <c r="AZ84" i="3" s="1"/>
  <c r="AO84" i="3"/>
  <c r="AN84" i="3"/>
  <c r="U84" i="3"/>
  <c r="S84" i="3"/>
  <c r="J84" i="3"/>
  <c r="H84" i="3"/>
  <c r="I84" i="3" s="1"/>
  <c r="G84" i="3"/>
  <c r="Q84" i="3" s="1"/>
  <c r="F84" i="3"/>
  <c r="P84" i="3" s="1"/>
  <c r="E84" i="3"/>
  <c r="D84" i="3"/>
  <c r="BC83" i="3"/>
  <c r="AS83" i="3"/>
  <c r="AT83" i="3" s="1"/>
  <c r="AR83" i="3"/>
  <c r="BB83" i="3" s="1"/>
  <c r="AQ83" i="3"/>
  <c r="AP83" i="3"/>
  <c r="AO83" i="3"/>
  <c r="AY83" i="3" s="1"/>
  <c r="AN83" i="3"/>
  <c r="AW83" i="3" s="1"/>
  <c r="U83" i="3"/>
  <c r="S83" i="3"/>
  <c r="J83" i="3"/>
  <c r="H83" i="3"/>
  <c r="R83" i="3" s="1"/>
  <c r="G83" i="3"/>
  <c r="Q83" i="3" s="1"/>
  <c r="F83" i="3"/>
  <c r="P83" i="3" s="1"/>
  <c r="E83" i="3"/>
  <c r="O83" i="3" s="1"/>
  <c r="D83" i="3"/>
  <c r="M83" i="3" s="1"/>
  <c r="BC82" i="3"/>
  <c r="AS82" i="3"/>
  <c r="AT82" i="3" s="1"/>
  <c r="AR82" i="3"/>
  <c r="BB82" i="3" s="1"/>
  <c r="AQ82" i="3"/>
  <c r="BA82" i="3" s="1"/>
  <c r="AP82" i="3"/>
  <c r="AZ82" i="3" s="1"/>
  <c r="AO82" i="3"/>
  <c r="AY82" i="3" s="1"/>
  <c r="AN82" i="3"/>
  <c r="U82" i="3"/>
  <c r="S82" i="3"/>
  <c r="J82" i="3"/>
  <c r="H82" i="3"/>
  <c r="R82" i="3" s="1"/>
  <c r="G82" i="3"/>
  <c r="Q82" i="3" s="1"/>
  <c r="F82" i="3"/>
  <c r="P82" i="3" s="1"/>
  <c r="E82" i="3"/>
  <c r="O82" i="3" s="1"/>
  <c r="D82" i="3"/>
  <c r="BC81" i="3"/>
  <c r="AS81" i="3"/>
  <c r="AT81" i="3" s="1"/>
  <c r="AR81" i="3"/>
  <c r="BB81" i="3" s="1"/>
  <c r="AQ81" i="3"/>
  <c r="BA81" i="3" s="1"/>
  <c r="AP81" i="3"/>
  <c r="AZ81" i="3" s="1"/>
  <c r="AO81" i="3"/>
  <c r="AY81" i="3" s="1"/>
  <c r="AN81" i="3"/>
  <c r="AW81" i="3" s="1"/>
  <c r="U81" i="3"/>
  <c r="S81" i="3"/>
  <c r="J81" i="3"/>
  <c r="H81" i="3"/>
  <c r="R81" i="3" s="1"/>
  <c r="G81" i="3"/>
  <c r="F81" i="3"/>
  <c r="P81" i="3" s="1"/>
  <c r="E81" i="3"/>
  <c r="D81" i="3"/>
  <c r="M81" i="3" s="1"/>
  <c r="BC80" i="3"/>
  <c r="AS80" i="3"/>
  <c r="AT80" i="3" s="1"/>
  <c r="AR80" i="3"/>
  <c r="BB80" i="3" s="1"/>
  <c r="AQ80" i="3"/>
  <c r="BA80" i="3" s="1"/>
  <c r="AP80" i="3"/>
  <c r="AZ80" i="3" s="1"/>
  <c r="AO80" i="3"/>
  <c r="AY80" i="3" s="1"/>
  <c r="AN80" i="3"/>
  <c r="AX80" i="3" s="1"/>
  <c r="U80" i="3"/>
  <c r="S80" i="3"/>
  <c r="J80" i="3"/>
  <c r="H80" i="3"/>
  <c r="R80" i="3" s="1"/>
  <c r="G80" i="3"/>
  <c r="F80" i="3"/>
  <c r="E80" i="3"/>
  <c r="O80" i="3" s="1"/>
  <c r="D80" i="3"/>
  <c r="M80" i="3" s="1"/>
  <c r="BC79" i="3"/>
  <c r="AS79" i="3"/>
  <c r="AT79" i="3" s="1"/>
  <c r="AR79" i="3"/>
  <c r="BB79" i="3" s="1"/>
  <c r="AQ79" i="3"/>
  <c r="BA79" i="3" s="1"/>
  <c r="AP79" i="3"/>
  <c r="AZ79" i="3" s="1"/>
  <c r="AO79" i="3"/>
  <c r="AN79" i="3"/>
  <c r="AW79" i="3" s="1"/>
  <c r="U79" i="3"/>
  <c r="S79" i="3"/>
  <c r="J79" i="3"/>
  <c r="H79" i="3"/>
  <c r="R79" i="3" s="1"/>
  <c r="G79" i="3"/>
  <c r="F79" i="3"/>
  <c r="E79" i="3"/>
  <c r="O79" i="3" s="1"/>
  <c r="D79" i="3"/>
  <c r="BC78" i="3"/>
  <c r="AS78" i="3"/>
  <c r="AT78" i="3" s="1"/>
  <c r="AR78" i="3"/>
  <c r="BB78" i="3" s="1"/>
  <c r="AQ78" i="3"/>
  <c r="BA78" i="3" s="1"/>
  <c r="AP78" i="3"/>
  <c r="AZ78" i="3" s="1"/>
  <c r="AO78" i="3"/>
  <c r="AY78" i="3" s="1"/>
  <c r="AN78" i="3"/>
  <c r="AX78" i="3" s="1"/>
  <c r="U78" i="3"/>
  <c r="S78" i="3"/>
  <c r="J78" i="3"/>
  <c r="H78" i="3"/>
  <c r="R78" i="3" s="1"/>
  <c r="G78" i="3"/>
  <c r="F78" i="3"/>
  <c r="E78" i="3"/>
  <c r="D78" i="3"/>
  <c r="M78" i="3" s="1"/>
  <c r="BC77" i="3"/>
  <c r="AS77" i="3"/>
  <c r="AT77" i="3" s="1"/>
  <c r="AR77" i="3"/>
  <c r="BB77" i="3" s="1"/>
  <c r="AQ77" i="3"/>
  <c r="BA77" i="3" s="1"/>
  <c r="AP77" i="3"/>
  <c r="AZ77" i="3" s="1"/>
  <c r="AO77" i="3"/>
  <c r="AN77" i="3"/>
  <c r="AW77" i="3" s="1"/>
  <c r="U77" i="3"/>
  <c r="S77" i="3"/>
  <c r="J77" i="3"/>
  <c r="H77" i="3"/>
  <c r="R77" i="3" s="1"/>
  <c r="G77" i="3"/>
  <c r="Q77" i="3" s="1"/>
  <c r="F77" i="3"/>
  <c r="E77" i="3"/>
  <c r="D77" i="3"/>
  <c r="BC76" i="3"/>
  <c r="AS76" i="3"/>
  <c r="AT76" i="3" s="1"/>
  <c r="AR76" i="3"/>
  <c r="BB76" i="3" s="1"/>
  <c r="AQ76" i="3"/>
  <c r="BA76" i="3" s="1"/>
  <c r="AP76" i="3"/>
  <c r="AZ76" i="3" s="1"/>
  <c r="AO76" i="3"/>
  <c r="AN76" i="3"/>
  <c r="U76" i="3"/>
  <c r="S76" i="3"/>
  <c r="J76" i="3"/>
  <c r="H76" i="3"/>
  <c r="R76" i="3" s="1"/>
  <c r="G76" i="3"/>
  <c r="Q76" i="3" s="1"/>
  <c r="F76" i="3"/>
  <c r="P76" i="3" s="1"/>
  <c r="E76" i="3"/>
  <c r="D76" i="3"/>
  <c r="BC75" i="3"/>
  <c r="AS75" i="3"/>
  <c r="AT75" i="3" s="1"/>
  <c r="AR75" i="3"/>
  <c r="BB75" i="3" s="1"/>
  <c r="AQ75" i="3"/>
  <c r="BA75" i="3" s="1"/>
  <c r="AP75" i="3"/>
  <c r="AZ75" i="3" s="1"/>
  <c r="AO75" i="3"/>
  <c r="AY75" i="3" s="1"/>
  <c r="AN75" i="3"/>
  <c r="AW75" i="3" s="1"/>
  <c r="U75" i="3"/>
  <c r="S75" i="3"/>
  <c r="J75" i="3"/>
  <c r="H75" i="3"/>
  <c r="R75" i="3" s="1"/>
  <c r="G75" i="3"/>
  <c r="F75" i="3"/>
  <c r="P75" i="3" s="1"/>
  <c r="E75" i="3"/>
  <c r="O75" i="3" s="1"/>
  <c r="D75" i="3"/>
  <c r="N75" i="3" s="1"/>
  <c r="BC74" i="3"/>
  <c r="AS74" i="3"/>
  <c r="AT74" i="3" s="1"/>
  <c r="AR74" i="3"/>
  <c r="BB74" i="3" s="1"/>
  <c r="AQ74" i="3"/>
  <c r="BA74" i="3" s="1"/>
  <c r="AP74" i="3"/>
  <c r="AZ74" i="3" s="1"/>
  <c r="AO74" i="3"/>
  <c r="AN74" i="3"/>
  <c r="AX74" i="3" s="1"/>
  <c r="U74" i="3"/>
  <c r="S74" i="3"/>
  <c r="J74" i="3"/>
  <c r="H74" i="3"/>
  <c r="R74" i="3" s="1"/>
  <c r="G74" i="3"/>
  <c r="Q74" i="3" s="1"/>
  <c r="F74" i="3"/>
  <c r="E74" i="3"/>
  <c r="O74" i="3" s="1"/>
  <c r="D74" i="3"/>
  <c r="M74" i="3" s="1"/>
  <c r="BC73" i="3"/>
  <c r="AS73" i="3"/>
  <c r="AT73" i="3" s="1"/>
  <c r="AR73" i="3"/>
  <c r="BB73" i="3" s="1"/>
  <c r="AQ73" i="3"/>
  <c r="BA73" i="3" s="1"/>
  <c r="AP73" i="3"/>
  <c r="AZ73" i="3" s="1"/>
  <c r="AO73" i="3"/>
  <c r="AY73" i="3" s="1"/>
  <c r="AN73" i="3"/>
  <c r="AW73" i="3" s="1"/>
  <c r="U73" i="3"/>
  <c r="S73" i="3"/>
  <c r="J73" i="3"/>
  <c r="H73" i="3"/>
  <c r="R73" i="3" s="1"/>
  <c r="G73" i="3"/>
  <c r="F73" i="3"/>
  <c r="P73" i="3" s="1"/>
  <c r="E73" i="3"/>
  <c r="O73" i="3" s="1"/>
  <c r="D73" i="3"/>
  <c r="M73" i="3" s="1"/>
  <c r="BC72" i="3"/>
  <c r="AS72" i="3"/>
  <c r="AT72" i="3" s="1"/>
  <c r="AR72" i="3"/>
  <c r="BB72" i="3" s="1"/>
  <c r="AQ72" i="3"/>
  <c r="BA72" i="3" s="1"/>
  <c r="AP72" i="3"/>
  <c r="AZ72" i="3" s="1"/>
  <c r="AO72" i="3"/>
  <c r="AY72" i="3" s="1"/>
  <c r="AN72" i="3"/>
  <c r="AW72" i="3" s="1"/>
  <c r="U72" i="3"/>
  <c r="S72" i="3"/>
  <c r="J72" i="3"/>
  <c r="H72" i="3"/>
  <c r="R72" i="3" s="1"/>
  <c r="G72" i="3"/>
  <c r="F72" i="3"/>
  <c r="E72" i="3"/>
  <c r="O72" i="3" s="1"/>
  <c r="D72" i="3"/>
  <c r="M72" i="3" s="1"/>
  <c r="BC71" i="3"/>
  <c r="AS71" i="3"/>
  <c r="AT71" i="3" s="1"/>
  <c r="AR71" i="3"/>
  <c r="BB71" i="3" s="1"/>
  <c r="AQ71" i="3"/>
  <c r="AP71" i="3"/>
  <c r="AZ71" i="3" s="1"/>
  <c r="AO71" i="3"/>
  <c r="AN71" i="3"/>
  <c r="AX71" i="3" s="1"/>
  <c r="U71" i="3"/>
  <c r="S71" i="3"/>
  <c r="J71" i="3"/>
  <c r="H71" i="3"/>
  <c r="R71" i="3" s="1"/>
  <c r="G71" i="3"/>
  <c r="F71" i="3"/>
  <c r="E71" i="3"/>
  <c r="O71" i="3" s="1"/>
  <c r="D71" i="3"/>
  <c r="M71" i="3" s="1"/>
  <c r="BC70" i="3"/>
  <c r="AS70" i="3"/>
  <c r="AT70" i="3" s="1"/>
  <c r="AR70" i="3"/>
  <c r="BB70" i="3" s="1"/>
  <c r="AQ70" i="3"/>
  <c r="BA70" i="3" s="1"/>
  <c r="AP70" i="3"/>
  <c r="AO70" i="3"/>
  <c r="AY70" i="3" s="1"/>
  <c r="AN70" i="3"/>
  <c r="AW70" i="3" s="1"/>
  <c r="U70" i="3"/>
  <c r="S70" i="3"/>
  <c r="J70" i="3"/>
  <c r="H70" i="3"/>
  <c r="R70" i="3" s="1"/>
  <c r="G70" i="3"/>
  <c r="F70" i="3"/>
  <c r="E70" i="3"/>
  <c r="D70" i="3"/>
  <c r="M70" i="3" s="1"/>
  <c r="BC69" i="3"/>
  <c r="AS69" i="3"/>
  <c r="AT69" i="3" s="1"/>
  <c r="AR69" i="3"/>
  <c r="BB69" i="3" s="1"/>
  <c r="AQ69" i="3"/>
  <c r="BA69" i="3" s="1"/>
  <c r="AP69" i="3"/>
  <c r="AO69" i="3"/>
  <c r="AN69" i="3"/>
  <c r="AX69" i="3" s="1"/>
  <c r="U69" i="3"/>
  <c r="S69" i="3"/>
  <c r="J69" i="3"/>
  <c r="H69" i="3"/>
  <c r="R69" i="3" s="1"/>
  <c r="G69" i="3"/>
  <c r="Q69" i="3" s="1"/>
  <c r="F69" i="3"/>
  <c r="E69" i="3"/>
  <c r="D69" i="3"/>
  <c r="M69" i="3" s="1"/>
  <c r="BC68" i="3"/>
  <c r="AS68" i="3"/>
  <c r="AT68" i="3" s="1"/>
  <c r="AR68" i="3"/>
  <c r="BB68" i="3" s="1"/>
  <c r="AQ68" i="3"/>
  <c r="BA68" i="3" s="1"/>
  <c r="AP68" i="3"/>
  <c r="AZ68" i="3" s="1"/>
  <c r="AO68" i="3"/>
  <c r="AN68" i="3"/>
  <c r="AW68" i="3" s="1"/>
  <c r="U68" i="3"/>
  <c r="S68" i="3"/>
  <c r="J68" i="3"/>
  <c r="H68" i="3"/>
  <c r="R68" i="3" s="1"/>
  <c r="G68" i="3"/>
  <c r="Q68" i="3" s="1"/>
  <c r="F68" i="3"/>
  <c r="P68" i="3" s="1"/>
  <c r="E68" i="3"/>
  <c r="D68" i="3"/>
  <c r="M68" i="3" s="1"/>
  <c r="BC67" i="3"/>
  <c r="AS67" i="3"/>
  <c r="AT67" i="3" s="1"/>
  <c r="AR67" i="3"/>
  <c r="BB67" i="3" s="1"/>
  <c r="AQ67" i="3"/>
  <c r="AP67" i="3"/>
  <c r="AZ67" i="3" s="1"/>
  <c r="AO67" i="3"/>
  <c r="AY67" i="3" s="1"/>
  <c r="AN67" i="3"/>
  <c r="AX67" i="3" s="1"/>
  <c r="U67" i="3"/>
  <c r="S67" i="3"/>
  <c r="J67" i="3"/>
  <c r="H67" i="3"/>
  <c r="R67" i="3" s="1"/>
  <c r="G67" i="3"/>
  <c r="Q67" i="3" s="1"/>
  <c r="F67" i="3"/>
  <c r="P67" i="3" s="1"/>
  <c r="E67" i="3"/>
  <c r="O67" i="3" s="1"/>
  <c r="D67" i="3"/>
  <c r="N67" i="3" s="1"/>
  <c r="BC66" i="3"/>
  <c r="AS66" i="3"/>
  <c r="AT66" i="3" s="1"/>
  <c r="AR66" i="3"/>
  <c r="BB66" i="3" s="1"/>
  <c r="AQ66" i="3"/>
  <c r="BA66" i="3" s="1"/>
  <c r="AP66" i="3"/>
  <c r="AZ66" i="3" s="1"/>
  <c r="AO66" i="3"/>
  <c r="AY66" i="3" s="1"/>
  <c r="AN66" i="3"/>
  <c r="AX66" i="3" s="1"/>
  <c r="U66" i="3"/>
  <c r="S66" i="3"/>
  <c r="J66" i="3"/>
  <c r="H66" i="3"/>
  <c r="R66" i="3" s="1"/>
  <c r="G66" i="3"/>
  <c r="Q66" i="3" s="1"/>
  <c r="F66" i="3"/>
  <c r="P66" i="3" s="1"/>
  <c r="E66" i="3"/>
  <c r="O66" i="3" s="1"/>
  <c r="D66" i="3"/>
  <c r="N66" i="3" s="1"/>
  <c r="BL156" i="3"/>
  <c r="BU156" i="3" s="1"/>
  <c r="BK156" i="3"/>
  <c r="BJ156" i="3"/>
  <c r="BI156" i="3"/>
  <c r="BH156" i="3"/>
  <c r="BG156" i="3"/>
  <c r="BF156" i="3"/>
  <c r="AY156" i="3"/>
  <c r="BL155" i="3"/>
  <c r="BU155" i="3" s="1"/>
  <c r="BK155" i="3"/>
  <c r="BJ155" i="3"/>
  <c r="BI155" i="3"/>
  <c r="BH155" i="3"/>
  <c r="BG155" i="3"/>
  <c r="BF155" i="3"/>
  <c r="BL154" i="3"/>
  <c r="BU154" i="3" s="1"/>
  <c r="BK154" i="3"/>
  <c r="BJ154" i="3"/>
  <c r="BI154" i="3"/>
  <c r="BH154" i="3"/>
  <c r="BG154" i="3"/>
  <c r="BF154" i="3"/>
  <c r="BL153" i="3"/>
  <c r="BU153" i="3" s="1"/>
  <c r="BK153" i="3"/>
  <c r="BJ153" i="3"/>
  <c r="BI153" i="3"/>
  <c r="BH153" i="3"/>
  <c r="BG153" i="3"/>
  <c r="BF153" i="3"/>
  <c r="BL152" i="3"/>
  <c r="BK152" i="3"/>
  <c r="BJ152" i="3"/>
  <c r="BI152" i="3"/>
  <c r="BH152" i="3"/>
  <c r="BG152" i="3"/>
  <c r="BF152" i="3"/>
  <c r="BL151" i="3"/>
  <c r="BK151" i="3"/>
  <c r="BJ151" i="3"/>
  <c r="BI151" i="3"/>
  <c r="BH151" i="3"/>
  <c r="BG151" i="3"/>
  <c r="BF151" i="3"/>
  <c r="AZ151" i="3"/>
  <c r="BL150" i="3"/>
  <c r="BK150" i="3"/>
  <c r="BJ150" i="3"/>
  <c r="BI150" i="3"/>
  <c r="BH150" i="3"/>
  <c r="BG150" i="3"/>
  <c r="BF150" i="3"/>
  <c r="AY150" i="3"/>
  <c r="BL149" i="3"/>
  <c r="BK149" i="3"/>
  <c r="BJ149" i="3"/>
  <c r="BI149" i="3"/>
  <c r="BH149" i="3"/>
  <c r="BG149" i="3"/>
  <c r="BF149" i="3"/>
  <c r="AX149" i="3"/>
  <c r="BL148" i="3"/>
  <c r="BU148" i="3" s="1"/>
  <c r="BK148" i="3"/>
  <c r="BJ148" i="3"/>
  <c r="BI148" i="3"/>
  <c r="BH148" i="3"/>
  <c r="BG148" i="3"/>
  <c r="BF148" i="3"/>
  <c r="BL147" i="3"/>
  <c r="BU147" i="3" s="1"/>
  <c r="BK147" i="3"/>
  <c r="BJ147" i="3"/>
  <c r="BI147" i="3"/>
  <c r="BH147" i="3"/>
  <c r="BG147" i="3"/>
  <c r="BF147" i="3"/>
  <c r="BL146" i="3"/>
  <c r="BU146" i="3" s="1"/>
  <c r="BK146" i="3"/>
  <c r="BJ146" i="3"/>
  <c r="BI146" i="3"/>
  <c r="BH146" i="3"/>
  <c r="BG146" i="3"/>
  <c r="BF146" i="3"/>
  <c r="BL145" i="3"/>
  <c r="BU145" i="3" s="1"/>
  <c r="BK145" i="3"/>
  <c r="BJ145" i="3"/>
  <c r="BI145" i="3"/>
  <c r="BH145" i="3"/>
  <c r="BG145" i="3"/>
  <c r="BF145" i="3"/>
  <c r="BL144" i="3"/>
  <c r="BK144" i="3"/>
  <c r="BJ144" i="3"/>
  <c r="BI144" i="3"/>
  <c r="BH144" i="3"/>
  <c r="BG144" i="3"/>
  <c r="BF144" i="3"/>
  <c r="AZ144" i="3"/>
  <c r="BL143" i="3"/>
  <c r="BK143" i="3"/>
  <c r="BJ143" i="3"/>
  <c r="BI143" i="3"/>
  <c r="BH143" i="3"/>
  <c r="BG143" i="3"/>
  <c r="BF143" i="3"/>
  <c r="AY143" i="3"/>
  <c r="BL142" i="3"/>
  <c r="BK142" i="3"/>
  <c r="BJ142" i="3"/>
  <c r="BI142" i="3"/>
  <c r="BH142" i="3"/>
  <c r="BG142" i="3"/>
  <c r="BF142" i="3"/>
  <c r="AZ142" i="3"/>
  <c r="BL141" i="3"/>
  <c r="BK141" i="3"/>
  <c r="BJ141" i="3"/>
  <c r="BI141" i="3"/>
  <c r="BH141" i="3"/>
  <c r="BG141" i="3"/>
  <c r="BF141" i="3"/>
  <c r="AY141" i="3"/>
  <c r="BL140" i="3"/>
  <c r="BU140" i="3" s="1"/>
  <c r="BK140" i="3"/>
  <c r="BJ140" i="3"/>
  <c r="BI140" i="3"/>
  <c r="BH140" i="3"/>
  <c r="BG140" i="3"/>
  <c r="BF140" i="3"/>
  <c r="BL139" i="3"/>
  <c r="BU139" i="3" s="1"/>
  <c r="BK139" i="3"/>
  <c r="BJ139" i="3"/>
  <c r="BI139" i="3"/>
  <c r="BH139" i="3"/>
  <c r="BG139" i="3"/>
  <c r="BF139" i="3"/>
  <c r="BL138" i="3"/>
  <c r="BU138" i="3" s="1"/>
  <c r="BK138" i="3"/>
  <c r="BJ138" i="3"/>
  <c r="BI138" i="3"/>
  <c r="BH138" i="3"/>
  <c r="BG138" i="3"/>
  <c r="BF138" i="3"/>
  <c r="BL137" i="3"/>
  <c r="BU137" i="3" s="1"/>
  <c r="BK137" i="3"/>
  <c r="BJ137" i="3"/>
  <c r="BI137" i="3"/>
  <c r="BH137" i="3"/>
  <c r="BG137" i="3"/>
  <c r="BF137" i="3"/>
  <c r="BL136" i="3"/>
  <c r="BK136" i="3"/>
  <c r="BJ136" i="3"/>
  <c r="BI136" i="3"/>
  <c r="BH136" i="3"/>
  <c r="BG136" i="3"/>
  <c r="BF136" i="3"/>
  <c r="AZ136" i="3"/>
  <c r="BL135" i="3"/>
  <c r="BK135" i="3"/>
  <c r="BJ135" i="3"/>
  <c r="BI135" i="3"/>
  <c r="BH135" i="3"/>
  <c r="BG135" i="3"/>
  <c r="BF135" i="3"/>
  <c r="AY135" i="3"/>
  <c r="BL134" i="3"/>
  <c r="BU134" i="3" s="1"/>
  <c r="BK134" i="3"/>
  <c r="BJ134" i="3"/>
  <c r="BI134" i="3"/>
  <c r="BH134" i="3"/>
  <c r="BG134" i="3"/>
  <c r="BF134" i="3"/>
  <c r="AZ134" i="3"/>
  <c r="BL133" i="3"/>
  <c r="BK133" i="3"/>
  <c r="BJ133" i="3"/>
  <c r="BI133" i="3"/>
  <c r="BH133" i="3"/>
  <c r="BG133" i="3"/>
  <c r="BF133" i="3"/>
  <c r="AY133" i="3"/>
  <c r="BL132" i="3"/>
  <c r="BU132" i="3" s="1"/>
  <c r="BK132" i="3"/>
  <c r="BJ132" i="3"/>
  <c r="BI132" i="3"/>
  <c r="BH132" i="3"/>
  <c r="BG132" i="3"/>
  <c r="BF132" i="3"/>
  <c r="BL131" i="3"/>
  <c r="BU131" i="3" s="1"/>
  <c r="BK131" i="3"/>
  <c r="BJ131" i="3"/>
  <c r="BI131" i="3"/>
  <c r="BH131" i="3"/>
  <c r="BG131" i="3"/>
  <c r="BF131" i="3"/>
  <c r="BL130" i="3"/>
  <c r="BU130" i="3" s="1"/>
  <c r="BK130" i="3"/>
  <c r="BJ130" i="3"/>
  <c r="BI130" i="3"/>
  <c r="BH130" i="3"/>
  <c r="BG130" i="3"/>
  <c r="BF130" i="3"/>
  <c r="BL129" i="3"/>
  <c r="BU129" i="3" s="1"/>
  <c r="BK129" i="3"/>
  <c r="BJ129" i="3"/>
  <c r="BI129" i="3"/>
  <c r="BH129" i="3"/>
  <c r="BG129" i="3"/>
  <c r="BF129" i="3"/>
  <c r="BL128" i="3"/>
  <c r="BK128" i="3"/>
  <c r="BJ128" i="3"/>
  <c r="BI128" i="3"/>
  <c r="BH128" i="3"/>
  <c r="BG128" i="3"/>
  <c r="BF128" i="3"/>
  <c r="AZ127" i="3"/>
  <c r="AY127" i="3"/>
  <c r="BL127" i="3"/>
  <c r="BU127" i="3" s="1"/>
  <c r="BK127" i="3"/>
  <c r="BJ127" i="3"/>
  <c r="BI127" i="3"/>
  <c r="BH127" i="3"/>
  <c r="BG127" i="3"/>
  <c r="BF127" i="3"/>
  <c r="BL126" i="3"/>
  <c r="BK126" i="3"/>
  <c r="BJ126" i="3"/>
  <c r="BI126" i="3"/>
  <c r="BH126" i="3"/>
  <c r="BG126" i="3"/>
  <c r="BF126" i="3"/>
  <c r="AZ126" i="3"/>
  <c r="BL125" i="3"/>
  <c r="BK125" i="3"/>
  <c r="BJ125" i="3"/>
  <c r="BI125" i="3"/>
  <c r="BH125" i="3"/>
  <c r="BG125" i="3"/>
  <c r="BF125" i="3"/>
  <c r="AY125" i="3"/>
  <c r="BL124" i="3"/>
  <c r="BU124" i="3" s="1"/>
  <c r="BK124" i="3"/>
  <c r="BJ124" i="3"/>
  <c r="BI124" i="3"/>
  <c r="BH124" i="3"/>
  <c r="BG124" i="3"/>
  <c r="BF124" i="3"/>
  <c r="BL123" i="3"/>
  <c r="BU123" i="3" s="1"/>
  <c r="BK123" i="3"/>
  <c r="BJ123" i="3"/>
  <c r="BI123" i="3"/>
  <c r="BH123" i="3"/>
  <c r="BG123" i="3"/>
  <c r="BF123" i="3"/>
  <c r="BL122" i="3"/>
  <c r="BU122" i="3" s="1"/>
  <c r="BK122" i="3"/>
  <c r="BJ122" i="3"/>
  <c r="BI122" i="3"/>
  <c r="BH122" i="3"/>
  <c r="BG122" i="3"/>
  <c r="BF122" i="3"/>
  <c r="BL121" i="3"/>
  <c r="BU121" i="3" s="1"/>
  <c r="BK121" i="3"/>
  <c r="BJ121" i="3"/>
  <c r="BI121" i="3"/>
  <c r="BH121" i="3"/>
  <c r="BG121" i="3"/>
  <c r="BF121" i="3"/>
  <c r="BL120" i="3"/>
  <c r="BK120" i="3"/>
  <c r="BJ120" i="3"/>
  <c r="BI120" i="3"/>
  <c r="BH120" i="3"/>
  <c r="BG120" i="3"/>
  <c r="BF120" i="3"/>
  <c r="BL119" i="3"/>
  <c r="BK119" i="3"/>
  <c r="BJ119" i="3"/>
  <c r="BI119" i="3"/>
  <c r="BH119" i="3"/>
  <c r="BG119" i="3"/>
  <c r="BF119" i="3"/>
  <c r="AY119" i="3"/>
  <c r="BL118" i="3"/>
  <c r="BK118" i="3"/>
  <c r="BJ118" i="3"/>
  <c r="BI118" i="3"/>
  <c r="BH118" i="3"/>
  <c r="BG118" i="3"/>
  <c r="BF118" i="3"/>
  <c r="AZ118" i="3"/>
  <c r="BL117" i="3"/>
  <c r="BK117" i="3"/>
  <c r="BJ117" i="3"/>
  <c r="BI117" i="3"/>
  <c r="BH117" i="3"/>
  <c r="BG117" i="3"/>
  <c r="BF117" i="3"/>
  <c r="AY117" i="3"/>
  <c r="BL116" i="3"/>
  <c r="BU116" i="3" s="1"/>
  <c r="BK116" i="3"/>
  <c r="BJ116" i="3"/>
  <c r="BI116" i="3"/>
  <c r="BH116" i="3"/>
  <c r="BG116" i="3"/>
  <c r="BF116" i="3"/>
  <c r="BL115" i="3"/>
  <c r="BU115" i="3" s="1"/>
  <c r="BK115" i="3"/>
  <c r="BJ115" i="3"/>
  <c r="BI115" i="3"/>
  <c r="BH115" i="3"/>
  <c r="BG115" i="3"/>
  <c r="BF115" i="3"/>
  <c r="AW115" i="3"/>
  <c r="BL114" i="3"/>
  <c r="BU114" i="3" s="1"/>
  <c r="BK114" i="3"/>
  <c r="BJ114" i="3"/>
  <c r="BI114" i="3"/>
  <c r="BH114" i="3"/>
  <c r="BG114" i="3"/>
  <c r="BF114" i="3"/>
  <c r="BL113" i="3"/>
  <c r="BU113" i="3" s="1"/>
  <c r="BK113" i="3"/>
  <c r="BJ113" i="3"/>
  <c r="BI113" i="3"/>
  <c r="BH113" i="3"/>
  <c r="BG113" i="3"/>
  <c r="BF113" i="3"/>
  <c r="BA113" i="3"/>
  <c r="BL112" i="3"/>
  <c r="BK112" i="3"/>
  <c r="BJ112" i="3"/>
  <c r="BI112" i="3"/>
  <c r="BH112" i="3"/>
  <c r="BG112" i="3"/>
  <c r="BF112" i="3"/>
  <c r="BA112" i="3"/>
  <c r="BL111" i="3"/>
  <c r="BK111" i="3"/>
  <c r="BJ111" i="3"/>
  <c r="BI111" i="3"/>
  <c r="BH111" i="3"/>
  <c r="BG111" i="3"/>
  <c r="BF111" i="3"/>
  <c r="BA111" i="3"/>
  <c r="AZ111" i="3"/>
  <c r="BL110" i="3"/>
  <c r="BU110" i="3" s="1"/>
  <c r="BK110" i="3"/>
  <c r="BJ110" i="3"/>
  <c r="BI110" i="3"/>
  <c r="BH110" i="3"/>
  <c r="BG110" i="3"/>
  <c r="BF110" i="3"/>
  <c r="AZ110" i="3"/>
  <c r="BA110" i="3"/>
  <c r="AW110" i="3"/>
  <c r="BL109" i="3"/>
  <c r="BK109" i="3"/>
  <c r="BJ109" i="3"/>
  <c r="BI109" i="3"/>
  <c r="BH109" i="3"/>
  <c r="BG109" i="3"/>
  <c r="BF109" i="3"/>
  <c r="AZ109" i="3"/>
  <c r="BL108" i="3"/>
  <c r="BU108" i="3" s="1"/>
  <c r="BK108" i="3"/>
  <c r="BJ108" i="3"/>
  <c r="BI108" i="3"/>
  <c r="BH108" i="3"/>
  <c r="BG108" i="3"/>
  <c r="BF108" i="3"/>
  <c r="AX108" i="3"/>
  <c r="BL107" i="3"/>
  <c r="BK107" i="3"/>
  <c r="BJ107" i="3"/>
  <c r="BI107" i="3"/>
  <c r="BH107" i="3"/>
  <c r="BG107" i="3"/>
  <c r="BF107" i="3"/>
  <c r="BL106" i="3"/>
  <c r="BU106" i="3" s="1"/>
  <c r="BK106" i="3"/>
  <c r="BJ106" i="3"/>
  <c r="BI106" i="3"/>
  <c r="BH106" i="3"/>
  <c r="BG106" i="3"/>
  <c r="BF106" i="3"/>
  <c r="BL105" i="3"/>
  <c r="BU105" i="3" s="1"/>
  <c r="BK105" i="3"/>
  <c r="BJ105" i="3"/>
  <c r="BI105" i="3"/>
  <c r="BH105" i="3"/>
  <c r="BG105" i="3"/>
  <c r="BF105" i="3"/>
  <c r="BA105" i="3"/>
  <c r="AY105" i="3"/>
  <c r="BL104" i="3"/>
  <c r="BK104" i="3"/>
  <c r="BJ104" i="3"/>
  <c r="BI104" i="3"/>
  <c r="BH104" i="3"/>
  <c r="BG104" i="3"/>
  <c r="BF104" i="3"/>
  <c r="BL103" i="3"/>
  <c r="BK103" i="3"/>
  <c r="BJ103" i="3"/>
  <c r="BI103" i="3"/>
  <c r="BH103" i="3"/>
  <c r="BG103" i="3"/>
  <c r="BF103" i="3"/>
  <c r="BA103" i="3"/>
  <c r="AY103" i="3"/>
  <c r="BL102" i="3"/>
  <c r="BK102" i="3"/>
  <c r="BJ102" i="3"/>
  <c r="BI102" i="3"/>
  <c r="BH102" i="3"/>
  <c r="BG102" i="3"/>
  <c r="BF102" i="3"/>
  <c r="BA102" i="3"/>
  <c r="AY102" i="3"/>
  <c r="AZ102" i="3"/>
  <c r="BL101" i="3"/>
  <c r="BK101" i="3"/>
  <c r="BJ101" i="3"/>
  <c r="BI101" i="3"/>
  <c r="BH101" i="3"/>
  <c r="BG101" i="3"/>
  <c r="BF101" i="3"/>
  <c r="AY101" i="3"/>
  <c r="BL100" i="3"/>
  <c r="BU100" i="3" s="1"/>
  <c r="BK100" i="3"/>
  <c r="BJ100" i="3"/>
  <c r="BI100" i="3"/>
  <c r="BH100" i="3"/>
  <c r="BG100" i="3"/>
  <c r="BF100" i="3"/>
  <c r="BA100" i="3"/>
  <c r="BL99" i="3"/>
  <c r="BK99" i="3"/>
  <c r="BJ99" i="3"/>
  <c r="BI99" i="3"/>
  <c r="BH99" i="3"/>
  <c r="BG99" i="3"/>
  <c r="BF99" i="3"/>
  <c r="AZ99" i="3"/>
  <c r="BL98" i="3"/>
  <c r="BU98" i="3" s="1"/>
  <c r="BK98" i="3"/>
  <c r="BJ98" i="3"/>
  <c r="BI98" i="3"/>
  <c r="BH98" i="3"/>
  <c r="BG98" i="3"/>
  <c r="BF98" i="3"/>
  <c r="BA97" i="3"/>
  <c r="BL97" i="3"/>
  <c r="BU97" i="3" s="1"/>
  <c r="BK97" i="3"/>
  <c r="BJ97" i="3"/>
  <c r="BI97" i="3"/>
  <c r="BH97" i="3"/>
  <c r="BG97" i="3"/>
  <c r="BF97" i="3"/>
  <c r="BL96" i="3"/>
  <c r="BK96" i="3"/>
  <c r="BJ96" i="3"/>
  <c r="BI96" i="3"/>
  <c r="BH96" i="3"/>
  <c r="BG96" i="3"/>
  <c r="BF96" i="3"/>
  <c r="BL95" i="3"/>
  <c r="BK95" i="3"/>
  <c r="BJ95" i="3"/>
  <c r="BI95" i="3"/>
  <c r="BH95" i="3"/>
  <c r="BG95" i="3"/>
  <c r="BF95" i="3"/>
  <c r="BA95" i="3"/>
  <c r="AY95" i="3"/>
  <c r="BL94" i="3"/>
  <c r="BK94" i="3"/>
  <c r="BJ94" i="3"/>
  <c r="BI94" i="3"/>
  <c r="BH94" i="3"/>
  <c r="BG94" i="3"/>
  <c r="BF94" i="3"/>
  <c r="BA94" i="3"/>
  <c r="AZ94" i="3"/>
  <c r="BL93" i="3"/>
  <c r="BK93" i="3"/>
  <c r="BJ93" i="3"/>
  <c r="BI93" i="3"/>
  <c r="BH93" i="3"/>
  <c r="BG93" i="3"/>
  <c r="BF93" i="3"/>
  <c r="AZ93" i="3"/>
  <c r="AY93" i="3"/>
  <c r="BL92" i="3"/>
  <c r="BU92" i="3" s="1"/>
  <c r="BK92" i="3"/>
  <c r="BJ92" i="3"/>
  <c r="BI92" i="3"/>
  <c r="BH92" i="3"/>
  <c r="BG92" i="3"/>
  <c r="BF92" i="3"/>
  <c r="BL91" i="3"/>
  <c r="BU91" i="3" s="1"/>
  <c r="BK91" i="3"/>
  <c r="BJ91" i="3"/>
  <c r="BI91" i="3"/>
  <c r="BH91" i="3"/>
  <c r="BG91" i="3"/>
  <c r="BF91" i="3"/>
  <c r="BL90" i="3"/>
  <c r="BU90" i="3" s="1"/>
  <c r="BK90" i="3"/>
  <c r="BJ90" i="3"/>
  <c r="BI90" i="3"/>
  <c r="BH90" i="3"/>
  <c r="BG90" i="3"/>
  <c r="BF90" i="3"/>
  <c r="BL89" i="3"/>
  <c r="BU89" i="3" s="1"/>
  <c r="BK89" i="3"/>
  <c r="BJ89" i="3"/>
  <c r="BI89" i="3"/>
  <c r="BH89" i="3"/>
  <c r="BG89" i="3"/>
  <c r="BF89" i="3"/>
  <c r="BL88" i="3"/>
  <c r="BK88" i="3"/>
  <c r="BJ88" i="3"/>
  <c r="BI88" i="3"/>
  <c r="BH88" i="3"/>
  <c r="BG88" i="3"/>
  <c r="BF88" i="3"/>
  <c r="BL87" i="3"/>
  <c r="BK87" i="3"/>
  <c r="BJ87" i="3"/>
  <c r="BI87" i="3"/>
  <c r="BH87" i="3"/>
  <c r="BG87" i="3"/>
  <c r="BF87" i="3"/>
  <c r="AY87" i="3"/>
  <c r="BL86" i="3"/>
  <c r="BK86" i="3"/>
  <c r="BJ86" i="3"/>
  <c r="BI86" i="3"/>
  <c r="BH86" i="3"/>
  <c r="BG86" i="3"/>
  <c r="BF86" i="3"/>
  <c r="AZ86" i="3"/>
  <c r="AY86" i="3"/>
  <c r="BL85" i="3"/>
  <c r="BK85" i="3"/>
  <c r="BJ85" i="3"/>
  <c r="BI85" i="3"/>
  <c r="BH85" i="3"/>
  <c r="BG85" i="3"/>
  <c r="BF85" i="3"/>
  <c r="AZ85" i="3"/>
  <c r="AY85" i="3"/>
  <c r="BL84" i="3"/>
  <c r="BU84" i="3" s="1"/>
  <c r="BK84" i="3"/>
  <c r="BJ84" i="3"/>
  <c r="BI84" i="3"/>
  <c r="BH84" i="3"/>
  <c r="BG84" i="3"/>
  <c r="BF84" i="3"/>
  <c r="AY84" i="3"/>
  <c r="AX84" i="3"/>
  <c r="BL83" i="3"/>
  <c r="BK83" i="3"/>
  <c r="BJ83" i="3"/>
  <c r="BI83" i="3"/>
  <c r="BH83" i="3"/>
  <c r="BG83" i="3"/>
  <c r="BF83" i="3"/>
  <c r="BA83" i="3"/>
  <c r="AZ83" i="3"/>
  <c r="BL82" i="3"/>
  <c r="BU82" i="3" s="1"/>
  <c r="BK82" i="3"/>
  <c r="BJ82" i="3"/>
  <c r="BI82" i="3"/>
  <c r="BH82" i="3"/>
  <c r="BG82" i="3"/>
  <c r="BF82" i="3"/>
  <c r="BL81" i="3"/>
  <c r="BU81" i="3" s="1"/>
  <c r="BK81" i="3"/>
  <c r="BJ81" i="3"/>
  <c r="BI81" i="3"/>
  <c r="BH81" i="3"/>
  <c r="BG81" i="3"/>
  <c r="BF81" i="3"/>
  <c r="BL80" i="3"/>
  <c r="BK80" i="3"/>
  <c r="BJ80" i="3"/>
  <c r="BI80" i="3"/>
  <c r="BH80" i="3"/>
  <c r="BG80" i="3"/>
  <c r="BF80" i="3"/>
  <c r="BL79" i="3"/>
  <c r="BK79" i="3"/>
  <c r="BJ79" i="3"/>
  <c r="BI79" i="3"/>
  <c r="BH79" i="3"/>
  <c r="BG79" i="3"/>
  <c r="BF79" i="3"/>
  <c r="AY79" i="3"/>
  <c r="BL78" i="3"/>
  <c r="BU78" i="3" s="1"/>
  <c r="BK78" i="3"/>
  <c r="BJ78" i="3"/>
  <c r="BI78" i="3"/>
  <c r="BH78" i="3"/>
  <c r="BG78" i="3"/>
  <c r="BF78" i="3"/>
  <c r="BL77" i="3"/>
  <c r="BK77" i="3"/>
  <c r="BJ77" i="3"/>
  <c r="BI77" i="3"/>
  <c r="BH77" i="3"/>
  <c r="BG77" i="3"/>
  <c r="BF77" i="3"/>
  <c r="AY77" i="3"/>
  <c r="BL76" i="3"/>
  <c r="BU76" i="3" s="1"/>
  <c r="BK76" i="3"/>
  <c r="BJ76" i="3"/>
  <c r="BI76" i="3"/>
  <c r="BH76" i="3"/>
  <c r="BG76" i="3"/>
  <c r="BF76" i="3"/>
  <c r="AY76" i="3"/>
  <c r="BL75" i="3"/>
  <c r="BK75" i="3"/>
  <c r="BJ75" i="3"/>
  <c r="BI75" i="3"/>
  <c r="BH75" i="3"/>
  <c r="BG75" i="3"/>
  <c r="BF75" i="3"/>
  <c r="BL74" i="3"/>
  <c r="BU74" i="3" s="1"/>
  <c r="BK74" i="3"/>
  <c r="BJ74" i="3"/>
  <c r="BI74" i="3"/>
  <c r="BH74" i="3"/>
  <c r="BG74" i="3"/>
  <c r="BF74" i="3"/>
  <c r="AY74" i="3"/>
  <c r="BL73" i="3"/>
  <c r="BU73" i="3" s="1"/>
  <c r="BK73" i="3"/>
  <c r="BJ73" i="3"/>
  <c r="BI73" i="3"/>
  <c r="BH73" i="3"/>
  <c r="BG73" i="3"/>
  <c r="BF73" i="3"/>
  <c r="BL72" i="3"/>
  <c r="BK72" i="3"/>
  <c r="BJ72" i="3"/>
  <c r="BI72" i="3"/>
  <c r="BH72" i="3"/>
  <c r="BG72" i="3"/>
  <c r="BF72" i="3"/>
  <c r="BL71" i="3"/>
  <c r="BK71" i="3"/>
  <c r="BJ71" i="3"/>
  <c r="BI71" i="3"/>
  <c r="BH71" i="3"/>
  <c r="BG71" i="3"/>
  <c r="BF71" i="3"/>
  <c r="BA71" i="3"/>
  <c r="AY71" i="3"/>
  <c r="BL70" i="3"/>
  <c r="BU70" i="3" s="1"/>
  <c r="BK70" i="3"/>
  <c r="BJ70" i="3"/>
  <c r="BI70" i="3"/>
  <c r="BH70" i="3"/>
  <c r="BG70" i="3"/>
  <c r="BF70" i="3"/>
  <c r="AZ70" i="3"/>
  <c r="BL69" i="3"/>
  <c r="BK69" i="3"/>
  <c r="BJ69" i="3"/>
  <c r="BI69" i="3"/>
  <c r="BH69" i="3"/>
  <c r="BG69" i="3"/>
  <c r="BF69" i="3"/>
  <c r="AZ69" i="3"/>
  <c r="AY69" i="3"/>
  <c r="BL68" i="3"/>
  <c r="BU68" i="3" s="1"/>
  <c r="BK68" i="3"/>
  <c r="BJ68" i="3"/>
  <c r="BI68" i="3"/>
  <c r="BH68" i="3"/>
  <c r="BG68" i="3"/>
  <c r="BF68" i="3"/>
  <c r="AY68" i="3"/>
  <c r="BL67" i="3"/>
  <c r="BK67" i="3"/>
  <c r="BJ67" i="3"/>
  <c r="BI67" i="3"/>
  <c r="BH67" i="3"/>
  <c r="BG67" i="3"/>
  <c r="BF67" i="3"/>
  <c r="BA67" i="3"/>
  <c r="BL66" i="3"/>
  <c r="BK66" i="3"/>
  <c r="BJ66" i="3"/>
  <c r="BI66" i="3"/>
  <c r="BH66" i="3"/>
  <c r="BG66" i="3"/>
  <c r="BF66" i="3"/>
  <c r="AB248" i="3"/>
  <c r="AA248" i="3"/>
  <c r="Z248" i="3"/>
  <c r="Y248" i="3"/>
  <c r="X248" i="3"/>
  <c r="W248" i="3"/>
  <c r="V248" i="3"/>
  <c r="U248" i="3"/>
  <c r="S248" i="3"/>
  <c r="J248" i="3"/>
  <c r="H248" i="3"/>
  <c r="R248" i="3" s="1"/>
  <c r="G248" i="3"/>
  <c r="F248" i="3"/>
  <c r="E248" i="3"/>
  <c r="D248" i="3"/>
  <c r="AB247" i="3"/>
  <c r="AA247" i="3"/>
  <c r="Z247" i="3"/>
  <c r="Y247" i="3"/>
  <c r="X247" i="3"/>
  <c r="W247" i="3"/>
  <c r="V247" i="3"/>
  <c r="U247" i="3"/>
  <c r="S247" i="3"/>
  <c r="J247" i="3"/>
  <c r="H247" i="3"/>
  <c r="R247" i="3" s="1"/>
  <c r="G247" i="3"/>
  <c r="F247" i="3"/>
  <c r="E247" i="3"/>
  <c r="D247" i="3"/>
  <c r="M247" i="3" s="1"/>
  <c r="AE247" i="3" s="1"/>
  <c r="AB246" i="3"/>
  <c r="AA246" i="3"/>
  <c r="Z246" i="3"/>
  <c r="Y246" i="3"/>
  <c r="X246" i="3"/>
  <c r="W246" i="3"/>
  <c r="V246" i="3"/>
  <c r="U246" i="3"/>
  <c r="S246" i="3"/>
  <c r="J246" i="3"/>
  <c r="H246" i="3"/>
  <c r="R246" i="3" s="1"/>
  <c r="G246" i="3"/>
  <c r="F246" i="3"/>
  <c r="E246" i="3"/>
  <c r="D246" i="3"/>
  <c r="AB245" i="3"/>
  <c r="AA245" i="3"/>
  <c r="Z245" i="3"/>
  <c r="Y245" i="3"/>
  <c r="X245" i="3"/>
  <c r="W245" i="3"/>
  <c r="V245" i="3"/>
  <c r="U245" i="3"/>
  <c r="S245" i="3"/>
  <c r="AK245" i="3" s="1"/>
  <c r="J245" i="3"/>
  <c r="H245" i="3"/>
  <c r="R245" i="3" s="1"/>
  <c r="G245" i="3"/>
  <c r="F245" i="3"/>
  <c r="E245" i="3"/>
  <c r="D245" i="3"/>
  <c r="M245" i="3" s="1"/>
  <c r="AB244" i="3"/>
  <c r="AA244" i="3"/>
  <c r="Z244" i="3"/>
  <c r="Y244" i="3"/>
  <c r="X244" i="3"/>
  <c r="W244" i="3"/>
  <c r="V244" i="3"/>
  <c r="U244" i="3"/>
  <c r="S244" i="3"/>
  <c r="AK244" i="3" s="1"/>
  <c r="J244" i="3"/>
  <c r="H244" i="3"/>
  <c r="R244" i="3" s="1"/>
  <c r="G244" i="3"/>
  <c r="F244" i="3"/>
  <c r="E244" i="3"/>
  <c r="D244" i="3"/>
  <c r="AB243" i="3"/>
  <c r="AA243" i="3"/>
  <c r="Z243" i="3"/>
  <c r="Y243" i="3"/>
  <c r="X243" i="3"/>
  <c r="W243" i="3"/>
  <c r="V243" i="3"/>
  <c r="U243" i="3"/>
  <c r="S243" i="3"/>
  <c r="J243" i="3"/>
  <c r="H243" i="3"/>
  <c r="G243" i="3"/>
  <c r="F243" i="3"/>
  <c r="E243" i="3"/>
  <c r="D243" i="3"/>
  <c r="M243" i="3" s="1"/>
  <c r="AB242" i="3"/>
  <c r="AA242" i="3"/>
  <c r="Z242" i="3"/>
  <c r="Y242" i="3"/>
  <c r="X242" i="3"/>
  <c r="W242" i="3"/>
  <c r="V242" i="3"/>
  <c r="U242" i="3"/>
  <c r="S242" i="3"/>
  <c r="J242" i="3"/>
  <c r="H242" i="3"/>
  <c r="R242" i="3" s="1"/>
  <c r="G242" i="3"/>
  <c r="F242" i="3"/>
  <c r="E242" i="3"/>
  <c r="D242" i="3"/>
  <c r="AB241" i="3"/>
  <c r="AA241" i="3"/>
  <c r="Z241" i="3"/>
  <c r="Y241" i="3"/>
  <c r="X241" i="3"/>
  <c r="W241" i="3"/>
  <c r="V241" i="3"/>
  <c r="U241" i="3"/>
  <c r="S241" i="3"/>
  <c r="AK241" i="3" s="1"/>
  <c r="J241" i="3"/>
  <c r="H241" i="3"/>
  <c r="R241" i="3" s="1"/>
  <c r="G241" i="3"/>
  <c r="F241" i="3"/>
  <c r="E241" i="3"/>
  <c r="D241" i="3"/>
  <c r="M241" i="3" s="1"/>
  <c r="AB240" i="3"/>
  <c r="AA240" i="3"/>
  <c r="Z240" i="3"/>
  <c r="Y240" i="3"/>
  <c r="X240" i="3"/>
  <c r="W240" i="3"/>
  <c r="V240" i="3"/>
  <c r="U240" i="3"/>
  <c r="S240" i="3"/>
  <c r="J240" i="3"/>
  <c r="H240" i="3"/>
  <c r="R240" i="3" s="1"/>
  <c r="G240" i="3"/>
  <c r="F240" i="3"/>
  <c r="E240" i="3"/>
  <c r="D240" i="3"/>
  <c r="AB239" i="3"/>
  <c r="AA239" i="3"/>
  <c r="Z239" i="3"/>
  <c r="Y239" i="3"/>
  <c r="X239" i="3"/>
  <c r="W239" i="3"/>
  <c r="V239" i="3"/>
  <c r="U239" i="3"/>
  <c r="S239" i="3"/>
  <c r="J239" i="3"/>
  <c r="H239" i="3"/>
  <c r="I239" i="3" s="1"/>
  <c r="G239" i="3"/>
  <c r="F239" i="3"/>
  <c r="E239" i="3"/>
  <c r="D239" i="3"/>
  <c r="AB238" i="3"/>
  <c r="AA238" i="3"/>
  <c r="Z238" i="3"/>
  <c r="Y238" i="3"/>
  <c r="X238" i="3"/>
  <c r="W238" i="3"/>
  <c r="V238" i="3"/>
  <c r="U238" i="3"/>
  <c r="S238" i="3"/>
  <c r="J238" i="3"/>
  <c r="H238" i="3"/>
  <c r="R238" i="3" s="1"/>
  <c r="G238" i="3"/>
  <c r="F238" i="3"/>
  <c r="E238" i="3"/>
  <c r="D238" i="3"/>
  <c r="M238" i="3" s="1"/>
  <c r="AB237" i="3"/>
  <c r="AA237" i="3"/>
  <c r="Z237" i="3"/>
  <c r="Y237" i="3"/>
  <c r="X237" i="3"/>
  <c r="W237" i="3"/>
  <c r="V237" i="3"/>
  <c r="U237" i="3"/>
  <c r="S237" i="3"/>
  <c r="AK237" i="3" s="1"/>
  <c r="J237" i="3"/>
  <c r="H237" i="3"/>
  <c r="R237" i="3" s="1"/>
  <c r="G237" i="3"/>
  <c r="F237" i="3"/>
  <c r="E237" i="3"/>
  <c r="D237" i="3"/>
  <c r="AB236" i="3"/>
  <c r="AA236" i="3"/>
  <c r="Z236" i="3"/>
  <c r="Y236" i="3"/>
  <c r="X236" i="3"/>
  <c r="W236" i="3"/>
  <c r="V236" i="3"/>
  <c r="U236" i="3"/>
  <c r="S236" i="3"/>
  <c r="AK236" i="3" s="1"/>
  <c r="J236" i="3"/>
  <c r="H236" i="3"/>
  <c r="R236" i="3" s="1"/>
  <c r="G236" i="3"/>
  <c r="F236" i="3"/>
  <c r="E236" i="3"/>
  <c r="D236" i="3"/>
  <c r="M236" i="3" s="1"/>
  <c r="AB235" i="3"/>
  <c r="AA235" i="3"/>
  <c r="Z235" i="3"/>
  <c r="Y235" i="3"/>
  <c r="X235" i="3"/>
  <c r="W235" i="3"/>
  <c r="V235" i="3"/>
  <c r="U235" i="3"/>
  <c r="S235" i="3"/>
  <c r="J235" i="3"/>
  <c r="H235" i="3"/>
  <c r="R235" i="3" s="1"/>
  <c r="G235" i="3"/>
  <c r="F235" i="3"/>
  <c r="E235" i="3"/>
  <c r="D235" i="3"/>
  <c r="AB234" i="3"/>
  <c r="AA234" i="3"/>
  <c r="Z234" i="3"/>
  <c r="Y234" i="3"/>
  <c r="X234" i="3"/>
  <c r="W234" i="3"/>
  <c r="V234" i="3"/>
  <c r="U234" i="3"/>
  <c r="S234" i="3"/>
  <c r="J234" i="3"/>
  <c r="H234" i="3"/>
  <c r="R234" i="3" s="1"/>
  <c r="G234" i="3"/>
  <c r="F234" i="3"/>
  <c r="E234" i="3"/>
  <c r="D234" i="3"/>
  <c r="M234" i="3" s="1"/>
  <c r="AB233" i="3"/>
  <c r="AA233" i="3"/>
  <c r="Z233" i="3"/>
  <c r="Y233" i="3"/>
  <c r="X233" i="3"/>
  <c r="W233" i="3"/>
  <c r="V233" i="3"/>
  <c r="U233" i="3"/>
  <c r="S233" i="3"/>
  <c r="AK233" i="3" s="1"/>
  <c r="J233" i="3"/>
  <c r="H233" i="3"/>
  <c r="R233" i="3" s="1"/>
  <c r="G233" i="3"/>
  <c r="F233" i="3"/>
  <c r="E233" i="3"/>
  <c r="D233" i="3"/>
  <c r="AB232" i="3"/>
  <c r="AA232" i="3"/>
  <c r="Z232" i="3"/>
  <c r="Y232" i="3"/>
  <c r="X232" i="3"/>
  <c r="W232" i="3"/>
  <c r="V232" i="3"/>
  <c r="U232" i="3"/>
  <c r="S232" i="3"/>
  <c r="J232" i="3"/>
  <c r="H232" i="3"/>
  <c r="R232" i="3" s="1"/>
  <c r="AJ232" i="3" s="1"/>
  <c r="G232" i="3"/>
  <c r="F232" i="3"/>
  <c r="E232" i="3"/>
  <c r="D232" i="3"/>
  <c r="M232" i="3" s="1"/>
  <c r="AB231" i="3"/>
  <c r="AA231" i="3"/>
  <c r="Z231" i="3"/>
  <c r="Y231" i="3"/>
  <c r="X231" i="3"/>
  <c r="W231" i="3"/>
  <c r="V231" i="3"/>
  <c r="U231" i="3"/>
  <c r="S231" i="3"/>
  <c r="J231" i="3"/>
  <c r="H231" i="3"/>
  <c r="R231" i="3" s="1"/>
  <c r="G231" i="3"/>
  <c r="F231" i="3"/>
  <c r="E231" i="3"/>
  <c r="D231" i="3"/>
  <c r="AB230" i="3"/>
  <c r="AA230" i="3"/>
  <c r="Z230" i="3"/>
  <c r="Y230" i="3"/>
  <c r="X230" i="3"/>
  <c r="W230" i="3"/>
  <c r="V230" i="3"/>
  <c r="U230" i="3"/>
  <c r="S230" i="3"/>
  <c r="J230" i="3"/>
  <c r="H230" i="3"/>
  <c r="R230" i="3" s="1"/>
  <c r="G230" i="3"/>
  <c r="F230" i="3"/>
  <c r="E230" i="3"/>
  <c r="D230" i="3"/>
  <c r="M230" i="3" s="1"/>
  <c r="AB229" i="3"/>
  <c r="AA229" i="3"/>
  <c r="Z229" i="3"/>
  <c r="Y229" i="3"/>
  <c r="X229" i="3"/>
  <c r="W229" i="3"/>
  <c r="V229" i="3"/>
  <c r="U229" i="3"/>
  <c r="S229" i="3"/>
  <c r="AK229" i="3" s="1"/>
  <c r="J229" i="3"/>
  <c r="H229" i="3"/>
  <c r="R229" i="3" s="1"/>
  <c r="G229" i="3"/>
  <c r="F229" i="3"/>
  <c r="E229" i="3"/>
  <c r="D229" i="3"/>
  <c r="AB228" i="3"/>
  <c r="AA228" i="3"/>
  <c r="Z228" i="3"/>
  <c r="Y228" i="3"/>
  <c r="X228" i="3"/>
  <c r="W228" i="3"/>
  <c r="V228" i="3"/>
  <c r="U228" i="3"/>
  <c r="S228" i="3"/>
  <c r="J228" i="3"/>
  <c r="H228" i="3"/>
  <c r="R228" i="3" s="1"/>
  <c r="G228" i="3"/>
  <c r="F228" i="3"/>
  <c r="E228" i="3"/>
  <c r="D228" i="3"/>
  <c r="M228" i="3" s="1"/>
  <c r="AB227" i="3"/>
  <c r="AA227" i="3"/>
  <c r="Z227" i="3"/>
  <c r="Y227" i="3"/>
  <c r="X227" i="3"/>
  <c r="W227" i="3"/>
  <c r="V227" i="3"/>
  <c r="U227" i="3"/>
  <c r="S227" i="3"/>
  <c r="J227" i="3"/>
  <c r="H227" i="3"/>
  <c r="G227" i="3"/>
  <c r="F227" i="3"/>
  <c r="E227" i="3"/>
  <c r="D227" i="3"/>
  <c r="AB226" i="3"/>
  <c r="AA226" i="3"/>
  <c r="Z226" i="3"/>
  <c r="Y226" i="3"/>
  <c r="X226" i="3"/>
  <c r="W226" i="3"/>
  <c r="V226" i="3"/>
  <c r="U226" i="3"/>
  <c r="S226" i="3"/>
  <c r="J226" i="3"/>
  <c r="H226" i="3"/>
  <c r="R226" i="3" s="1"/>
  <c r="G226" i="3"/>
  <c r="F226" i="3"/>
  <c r="E226" i="3"/>
  <c r="D226" i="3"/>
  <c r="M226" i="3" s="1"/>
  <c r="AB225" i="3"/>
  <c r="AA225" i="3"/>
  <c r="Z225" i="3"/>
  <c r="Y225" i="3"/>
  <c r="X225" i="3"/>
  <c r="W225" i="3"/>
  <c r="V225" i="3"/>
  <c r="U225" i="3"/>
  <c r="S225" i="3"/>
  <c r="J225" i="3"/>
  <c r="H225" i="3"/>
  <c r="R225" i="3" s="1"/>
  <c r="G225" i="3"/>
  <c r="F225" i="3"/>
  <c r="E225" i="3"/>
  <c r="D225" i="3"/>
  <c r="AB224" i="3"/>
  <c r="AA224" i="3"/>
  <c r="Z224" i="3"/>
  <c r="Y224" i="3"/>
  <c r="X224" i="3"/>
  <c r="W224" i="3"/>
  <c r="V224" i="3"/>
  <c r="U224" i="3"/>
  <c r="S224" i="3"/>
  <c r="J224" i="3"/>
  <c r="H224" i="3"/>
  <c r="R224" i="3" s="1"/>
  <c r="AJ224" i="3" s="1"/>
  <c r="G224" i="3"/>
  <c r="F224" i="3"/>
  <c r="E224" i="3"/>
  <c r="D224" i="3"/>
  <c r="M224" i="3" s="1"/>
  <c r="AB223" i="3"/>
  <c r="AA223" i="3"/>
  <c r="Z223" i="3"/>
  <c r="Y223" i="3"/>
  <c r="X223" i="3"/>
  <c r="W223" i="3"/>
  <c r="V223" i="3"/>
  <c r="U223" i="3"/>
  <c r="S223" i="3"/>
  <c r="J223" i="3"/>
  <c r="H223" i="3"/>
  <c r="R223" i="3" s="1"/>
  <c r="G223" i="3"/>
  <c r="F223" i="3"/>
  <c r="E223" i="3"/>
  <c r="D223" i="3"/>
  <c r="AB222" i="3"/>
  <c r="AA222" i="3"/>
  <c r="Z222" i="3"/>
  <c r="Y222" i="3"/>
  <c r="X222" i="3"/>
  <c r="W222" i="3"/>
  <c r="V222" i="3"/>
  <c r="U222" i="3"/>
  <c r="S222" i="3"/>
  <c r="J222" i="3"/>
  <c r="H222" i="3"/>
  <c r="R222" i="3" s="1"/>
  <c r="G222" i="3"/>
  <c r="F222" i="3"/>
  <c r="E222" i="3"/>
  <c r="D222" i="3"/>
  <c r="M222" i="3" s="1"/>
  <c r="AB221" i="3"/>
  <c r="AA221" i="3"/>
  <c r="Z221" i="3"/>
  <c r="Y221" i="3"/>
  <c r="X221" i="3"/>
  <c r="W221" i="3"/>
  <c r="V221" i="3"/>
  <c r="U221" i="3"/>
  <c r="S221" i="3"/>
  <c r="J221" i="3"/>
  <c r="H221" i="3"/>
  <c r="R221" i="3" s="1"/>
  <c r="G221" i="3"/>
  <c r="F221" i="3"/>
  <c r="E221" i="3"/>
  <c r="D221" i="3"/>
  <c r="AB220" i="3"/>
  <c r="AA220" i="3"/>
  <c r="Z220" i="3"/>
  <c r="Y220" i="3"/>
  <c r="X220" i="3"/>
  <c r="W220" i="3"/>
  <c r="V220" i="3"/>
  <c r="U220" i="3"/>
  <c r="S220" i="3"/>
  <c r="J220" i="3"/>
  <c r="H220" i="3"/>
  <c r="R220" i="3" s="1"/>
  <c r="G220" i="3"/>
  <c r="F220" i="3"/>
  <c r="E220" i="3"/>
  <c r="D220" i="3"/>
  <c r="M220" i="3" s="1"/>
  <c r="S219" i="3"/>
  <c r="AB219" i="3"/>
  <c r="AA219" i="3"/>
  <c r="Z219" i="3"/>
  <c r="Y219" i="3"/>
  <c r="X219" i="3"/>
  <c r="W219" i="3"/>
  <c r="V219" i="3"/>
  <c r="U219" i="3"/>
  <c r="J219" i="3"/>
  <c r="H219" i="3"/>
  <c r="G219" i="3"/>
  <c r="F219" i="3"/>
  <c r="E219" i="3"/>
  <c r="D219" i="3"/>
  <c r="M219" i="3" s="1"/>
  <c r="AB218" i="3"/>
  <c r="AA218" i="3"/>
  <c r="Z218" i="3"/>
  <c r="Y218" i="3"/>
  <c r="X218" i="3"/>
  <c r="W218" i="3"/>
  <c r="V218" i="3"/>
  <c r="U218" i="3"/>
  <c r="S218" i="3"/>
  <c r="J218" i="3"/>
  <c r="H218" i="3"/>
  <c r="R218" i="3" s="1"/>
  <c r="G218" i="3"/>
  <c r="F218" i="3"/>
  <c r="E218" i="3"/>
  <c r="D218" i="3"/>
  <c r="AB217" i="3"/>
  <c r="AA217" i="3"/>
  <c r="Z217" i="3"/>
  <c r="Y217" i="3"/>
  <c r="X217" i="3"/>
  <c r="W217" i="3"/>
  <c r="V217" i="3"/>
  <c r="U217" i="3"/>
  <c r="S217" i="3"/>
  <c r="J217" i="3"/>
  <c r="H217" i="3"/>
  <c r="R217" i="3" s="1"/>
  <c r="G217" i="3"/>
  <c r="F217" i="3"/>
  <c r="E217" i="3"/>
  <c r="D217" i="3"/>
  <c r="M217" i="3" s="1"/>
  <c r="AB216" i="3"/>
  <c r="AA216" i="3"/>
  <c r="Z216" i="3"/>
  <c r="Y216" i="3"/>
  <c r="X216" i="3"/>
  <c r="W216" i="3"/>
  <c r="V216" i="3"/>
  <c r="U216" i="3"/>
  <c r="S216" i="3"/>
  <c r="J216" i="3"/>
  <c r="H216" i="3"/>
  <c r="R216" i="3" s="1"/>
  <c r="G216" i="3"/>
  <c r="F216" i="3"/>
  <c r="E216" i="3"/>
  <c r="D216" i="3"/>
  <c r="AB215" i="3"/>
  <c r="AA215" i="3"/>
  <c r="Z215" i="3"/>
  <c r="Y215" i="3"/>
  <c r="X215" i="3"/>
  <c r="W215" i="3"/>
  <c r="V215" i="3"/>
  <c r="U215" i="3"/>
  <c r="S215" i="3"/>
  <c r="J215" i="3"/>
  <c r="H215" i="3"/>
  <c r="R215" i="3" s="1"/>
  <c r="G215" i="3"/>
  <c r="F215" i="3"/>
  <c r="E215" i="3"/>
  <c r="D215" i="3"/>
  <c r="M215" i="3" s="1"/>
  <c r="AB214" i="3"/>
  <c r="AA214" i="3"/>
  <c r="Z214" i="3"/>
  <c r="Y214" i="3"/>
  <c r="X214" i="3"/>
  <c r="W214" i="3"/>
  <c r="V214" i="3"/>
  <c r="U214" i="3"/>
  <c r="S214" i="3"/>
  <c r="J214" i="3"/>
  <c r="H214" i="3"/>
  <c r="R214" i="3" s="1"/>
  <c r="G214" i="3"/>
  <c r="F214" i="3"/>
  <c r="E214" i="3"/>
  <c r="D214" i="3"/>
  <c r="AB213" i="3"/>
  <c r="AA213" i="3"/>
  <c r="Z213" i="3"/>
  <c r="Y213" i="3"/>
  <c r="X213" i="3"/>
  <c r="W213" i="3"/>
  <c r="V213" i="3"/>
  <c r="U213" i="3"/>
  <c r="S213" i="3"/>
  <c r="J213" i="3"/>
  <c r="H213" i="3"/>
  <c r="R213" i="3" s="1"/>
  <c r="G213" i="3"/>
  <c r="F213" i="3"/>
  <c r="E213" i="3"/>
  <c r="D213" i="3"/>
  <c r="M213" i="3" s="1"/>
  <c r="AB212" i="3"/>
  <c r="AA212" i="3"/>
  <c r="Z212" i="3"/>
  <c r="Y212" i="3"/>
  <c r="X212" i="3"/>
  <c r="W212" i="3"/>
  <c r="V212" i="3"/>
  <c r="U212" i="3"/>
  <c r="S212" i="3"/>
  <c r="J212" i="3"/>
  <c r="H212" i="3"/>
  <c r="R212" i="3" s="1"/>
  <c r="G212" i="3"/>
  <c r="F212" i="3"/>
  <c r="E212" i="3"/>
  <c r="D212" i="3"/>
  <c r="AB211" i="3"/>
  <c r="AA211" i="3"/>
  <c r="Z211" i="3"/>
  <c r="Y211" i="3"/>
  <c r="X211" i="3"/>
  <c r="W211" i="3"/>
  <c r="V211" i="3"/>
  <c r="U211" i="3"/>
  <c r="S211" i="3"/>
  <c r="J211" i="3"/>
  <c r="H211" i="3"/>
  <c r="R211" i="3" s="1"/>
  <c r="G211" i="3"/>
  <c r="F211" i="3"/>
  <c r="E211" i="3"/>
  <c r="D211" i="3"/>
  <c r="M211" i="3" s="1"/>
  <c r="AB210" i="3"/>
  <c r="AA210" i="3"/>
  <c r="Z210" i="3"/>
  <c r="Y210" i="3"/>
  <c r="X210" i="3"/>
  <c r="W210" i="3"/>
  <c r="V210" i="3"/>
  <c r="U210" i="3"/>
  <c r="S210" i="3"/>
  <c r="J210" i="3"/>
  <c r="H210" i="3"/>
  <c r="G210" i="3"/>
  <c r="F210" i="3"/>
  <c r="E210" i="3"/>
  <c r="D210" i="3"/>
  <c r="AB209" i="3"/>
  <c r="AA209" i="3"/>
  <c r="Z209" i="3"/>
  <c r="Y209" i="3"/>
  <c r="X209" i="3"/>
  <c r="W209" i="3"/>
  <c r="V209" i="3"/>
  <c r="U209" i="3"/>
  <c r="S209" i="3"/>
  <c r="J209" i="3"/>
  <c r="H209" i="3"/>
  <c r="R209" i="3" s="1"/>
  <c r="G209" i="3"/>
  <c r="F209" i="3"/>
  <c r="E209" i="3"/>
  <c r="D209" i="3"/>
  <c r="M209" i="3" s="1"/>
  <c r="AB208" i="3"/>
  <c r="AA208" i="3"/>
  <c r="Z208" i="3"/>
  <c r="Y208" i="3"/>
  <c r="X208" i="3"/>
  <c r="W208" i="3"/>
  <c r="V208" i="3"/>
  <c r="U208" i="3"/>
  <c r="S208" i="3"/>
  <c r="J208" i="3"/>
  <c r="H208" i="3"/>
  <c r="R208" i="3" s="1"/>
  <c r="G208" i="3"/>
  <c r="F208" i="3"/>
  <c r="E208" i="3"/>
  <c r="D208" i="3"/>
  <c r="M208" i="3" s="1"/>
  <c r="AB207" i="3"/>
  <c r="AA207" i="3"/>
  <c r="Z207" i="3"/>
  <c r="Y207" i="3"/>
  <c r="X207" i="3"/>
  <c r="W207" i="3"/>
  <c r="V207" i="3"/>
  <c r="U207" i="3"/>
  <c r="S207" i="3"/>
  <c r="J207" i="3"/>
  <c r="H207" i="3"/>
  <c r="I207" i="3" s="1"/>
  <c r="G207" i="3"/>
  <c r="Q207" i="3" s="1"/>
  <c r="F207" i="3"/>
  <c r="E207" i="3"/>
  <c r="D207" i="3"/>
  <c r="M207" i="3" s="1"/>
  <c r="AB206" i="3"/>
  <c r="AA206" i="3"/>
  <c r="Z206" i="3"/>
  <c r="Y206" i="3"/>
  <c r="X206" i="3"/>
  <c r="W206" i="3"/>
  <c r="V206" i="3"/>
  <c r="U206" i="3"/>
  <c r="S206" i="3"/>
  <c r="J206" i="3"/>
  <c r="H206" i="3"/>
  <c r="R206" i="3" s="1"/>
  <c r="G206" i="3"/>
  <c r="Q206" i="3" s="1"/>
  <c r="F206" i="3"/>
  <c r="E206" i="3"/>
  <c r="D206" i="3"/>
  <c r="M206" i="3" s="1"/>
  <c r="AB205" i="3"/>
  <c r="AA205" i="3"/>
  <c r="Z205" i="3"/>
  <c r="Y205" i="3"/>
  <c r="X205" i="3"/>
  <c r="W205" i="3"/>
  <c r="V205" i="3"/>
  <c r="U205" i="3"/>
  <c r="S205" i="3"/>
  <c r="J205" i="3"/>
  <c r="H205" i="3"/>
  <c r="I205" i="3" s="1"/>
  <c r="G205" i="3"/>
  <c r="Q205" i="3" s="1"/>
  <c r="F205" i="3"/>
  <c r="E205" i="3"/>
  <c r="D205" i="3"/>
  <c r="M205" i="3" s="1"/>
  <c r="AB204" i="3"/>
  <c r="AA204" i="3"/>
  <c r="Z204" i="3"/>
  <c r="Y204" i="3"/>
  <c r="X204" i="3"/>
  <c r="W204" i="3"/>
  <c r="V204" i="3"/>
  <c r="U204" i="3"/>
  <c r="S204" i="3"/>
  <c r="J204" i="3"/>
  <c r="H204" i="3"/>
  <c r="R204" i="3" s="1"/>
  <c r="G204" i="3"/>
  <c r="Q204" i="3" s="1"/>
  <c r="F204" i="3"/>
  <c r="E204" i="3"/>
  <c r="D204" i="3"/>
  <c r="M204" i="3" s="1"/>
  <c r="AB203" i="3"/>
  <c r="AA203" i="3"/>
  <c r="Z203" i="3"/>
  <c r="Y203" i="3"/>
  <c r="X203" i="3"/>
  <c r="W203" i="3"/>
  <c r="V203" i="3"/>
  <c r="U203" i="3"/>
  <c r="S203" i="3"/>
  <c r="J203" i="3"/>
  <c r="H203" i="3"/>
  <c r="I203" i="3" s="1"/>
  <c r="G203" i="3"/>
  <c r="Q203" i="3" s="1"/>
  <c r="F203" i="3"/>
  <c r="E203" i="3"/>
  <c r="D203" i="3"/>
  <c r="M203" i="3" s="1"/>
  <c r="AB202" i="3"/>
  <c r="AA202" i="3"/>
  <c r="Z202" i="3"/>
  <c r="Y202" i="3"/>
  <c r="X202" i="3"/>
  <c r="W202" i="3"/>
  <c r="V202" i="3"/>
  <c r="U202" i="3"/>
  <c r="S202" i="3"/>
  <c r="AK202" i="3" s="1"/>
  <c r="J202" i="3"/>
  <c r="H202" i="3"/>
  <c r="R202" i="3" s="1"/>
  <c r="G202" i="3"/>
  <c r="Q202" i="3" s="1"/>
  <c r="F202" i="3"/>
  <c r="E202" i="3"/>
  <c r="D202" i="3"/>
  <c r="M202" i="3" s="1"/>
  <c r="AB201" i="3"/>
  <c r="AA201" i="3"/>
  <c r="Z201" i="3"/>
  <c r="Y201" i="3"/>
  <c r="X201" i="3"/>
  <c r="W201" i="3"/>
  <c r="V201" i="3"/>
  <c r="U201" i="3"/>
  <c r="S201" i="3"/>
  <c r="J201" i="3"/>
  <c r="H201" i="3"/>
  <c r="I201" i="3" s="1"/>
  <c r="G201" i="3"/>
  <c r="Q201" i="3" s="1"/>
  <c r="F201" i="3"/>
  <c r="E201" i="3"/>
  <c r="D201" i="3"/>
  <c r="M201" i="3" s="1"/>
  <c r="AB200" i="3"/>
  <c r="AA200" i="3"/>
  <c r="Z200" i="3"/>
  <c r="Y200" i="3"/>
  <c r="X200" i="3"/>
  <c r="W200" i="3"/>
  <c r="V200" i="3"/>
  <c r="U200" i="3"/>
  <c r="S200" i="3"/>
  <c r="J200" i="3"/>
  <c r="H200" i="3"/>
  <c r="R200" i="3" s="1"/>
  <c r="G200" i="3"/>
  <c r="Q200" i="3" s="1"/>
  <c r="F200" i="3"/>
  <c r="E200" i="3"/>
  <c r="D200" i="3"/>
  <c r="M200" i="3" s="1"/>
  <c r="AB199" i="3"/>
  <c r="AA199" i="3"/>
  <c r="Z199" i="3"/>
  <c r="Y199" i="3"/>
  <c r="X199" i="3"/>
  <c r="W199" i="3"/>
  <c r="V199" i="3"/>
  <c r="U199" i="3"/>
  <c r="S199" i="3"/>
  <c r="J199" i="3"/>
  <c r="H199" i="3"/>
  <c r="R199" i="3" s="1"/>
  <c r="G199" i="3"/>
  <c r="Q199" i="3" s="1"/>
  <c r="F199" i="3"/>
  <c r="E199" i="3"/>
  <c r="D199" i="3"/>
  <c r="AB198" i="3"/>
  <c r="AA198" i="3"/>
  <c r="Z198" i="3"/>
  <c r="Y198" i="3"/>
  <c r="X198" i="3"/>
  <c r="W198" i="3"/>
  <c r="V198" i="3"/>
  <c r="U198" i="3"/>
  <c r="S198" i="3"/>
  <c r="J198" i="3"/>
  <c r="H198" i="3"/>
  <c r="R198" i="3" s="1"/>
  <c r="G198" i="3"/>
  <c r="Q198" i="3" s="1"/>
  <c r="F198" i="3"/>
  <c r="E198" i="3"/>
  <c r="D198" i="3"/>
  <c r="M198" i="3" s="1"/>
  <c r="AB197" i="3"/>
  <c r="AA197" i="3"/>
  <c r="Z197" i="3"/>
  <c r="Y197" i="3"/>
  <c r="X197" i="3"/>
  <c r="W197" i="3"/>
  <c r="V197" i="3"/>
  <c r="U197" i="3"/>
  <c r="S197" i="3"/>
  <c r="J197" i="3"/>
  <c r="H197" i="3"/>
  <c r="R197" i="3" s="1"/>
  <c r="G197" i="3"/>
  <c r="Q197" i="3" s="1"/>
  <c r="F197" i="3"/>
  <c r="E197" i="3"/>
  <c r="D197" i="3"/>
  <c r="AB196" i="3"/>
  <c r="AA196" i="3"/>
  <c r="Z196" i="3"/>
  <c r="Y196" i="3"/>
  <c r="X196" i="3"/>
  <c r="W196" i="3"/>
  <c r="V196" i="3"/>
  <c r="U196" i="3"/>
  <c r="S196" i="3"/>
  <c r="J196" i="3"/>
  <c r="H196" i="3"/>
  <c r="I196" i="3" s="1"/>
  <c r="G196" i="3"/>
  <c r="Q196" i="3" s="1"/>
  <c r="F196" i="3"/>
  <c r="E196" i="3"/>
  <c r="D196" i="3"/>
  <c r="M196" i="3" s="1"/>
  <c r="AB195" i="3"/>
  <c r="AA195" i="3"/>
  <c r="Z195" i="3"/>
  <c r="Y195" i="3"/>
  <c r="X195" i="3"/>
  <c r="W195" i="3"/>
  <c r="V195" i="3"/>
  <c r="U195" i="3"/>
  <c r="S195" i="3"/>
  <c r="J195" i="3"/>
  <c r="H195" i="3"/>
  <c r="R195" i="3" s="1"/>
  <c r="G195" i="3"/>
  <c r="Q195" i="3" s="1"/>
  <c r="F195" i="3"/>
  <c r="E195" i="3"/>
  <c r="D195" i="3"/>
  <c r="AB194" i="3"/>
  <c r="AA194" i="3"/>
  <c r="Z194" i="3"/>
  <c r="Y194" i="3"/>
  <c r="X194" i="3"/>
  <c r="W194" i="3"/>
  <c r="V194" i="3"/>
  <c r="U194" i="3"/>
  <c r="S194" i="3"/>
  <c r="AK194" i="3" s="1"/>
  <c r="J194" i="3"/>
  <c r="H194" i="3"/>
  <c r="R194" i="3" s="1"/>
  <c r="G194" i="3"/>
  <c r="Q194" i="3" s="1"/>
  <c r="F194" i="3"/>
  <c r="E194" i="3"/>
  <c r="D194" i="3"/>
  <c r="M194" i="3" s="1"/>
  <c r="AB193" i="3"/>
  <c r="AA193" i="3"/>
  <c r="Z193" i="3"/>
  <c r="Y193" i="3"/>
  <c r="X193" i="3"/>
  <c r="W193" i="3"/>
  <c r="V193" i="3"/>
  <c r="U193" i="3"/>
  <c r="S193" i="3"/>
  <c r="J193" i="3"/>
  <c r="H193" i="3"/>
  <c r="R193" i="3" s="1"/>
  <c r="G193" i="3"/>
  <c r="Q193" i="3" s="1"/>
  <c r="F193" i="3"/>
  <c r="E193" i="3"/>
  <c r="D193" i="3"/>
  <c r="AB192" i="3"/>
  <c r="AA192" i="3"/>
  <c r="Z192" i="3"/>
  <c r="Y192" i="3"/>
  <c r="X192" i="3"/>
  <c r="W192" i="3"/>
  <c r="V192" i="3"/>
  <c r="U192" i="3"/>
  <c r="S192" i="3"/>
  <c r="J192" i="3"/>
  <c r="H192" i="3"/>
  <c r="I192" i="3" s="1"/>
  <c r="G192" i="3"/>
  <c r="Q192" i="3" s="1"/>
  <c r="F192" i="3"/>
  <c r="E192" i="3"/>
  <c r="D192" i="3"/>
  <c r="M192" i="3" s="1"/>
  <c r="AB191" i="3"/>
  <c r="AA191" i="3"/>
  <c r="Z191" i="3"/>
  <c r="Y191" i="3"/>
  <c r="X191" i="3"/>
  <c r="W191" i="3"/>
  <c r="V191" i="3"/>
  <c r="U191" i="3"/>
  <c r="S191" i="3"/>
  <c r="J191" i="3"/>
  <c r="H191" i="3"/>
  <c r="R191" i="3" s="1"/>
  <c r="G191" i="3"/>
  <c r="Q191" i="3" s="1"/>
  <c r="F191" i="3"/>
  <c r="E191" i="3"/>
  <c r="D191" i="3"/>
  <c r="AB190" i="3"/>
  <c r="AA190" i="3"/>
  <c r="Z190" i="3"/>
  <c r="Y190" i="3"/>
  <c r="X190" i="3"/>
  <c r="W190" i="3"/>
  <c r="V190" i="3"/>
  <c r="U190" i="3"/>
  <c r="S190" i="3"/>
  <c r="J190" i="3"/>
  <c r="H190" i="3"/>
  <c r="R190" i="3" s="1"/>
  <c r="G190" i="3"/>
  <c r="Q190" i="3" s="1"/>
  <c r="F190" i="3"/>
  <c r="E190" i="3"/>
  <c r="D190" i="3"/>
  <c r="M190" i="3" s="1"/>
  <c r="S189" i="3"/>
  <c r="AB189" i="3"/>
  <c r="AA189" i="3"/>
  <c r="Z189" i="3"/>
  <c r="Y189" i="3"/>
  <c r="X189" i="3"/>
  <c r="W189" i="3"/>
  <c r="V189" i="3"/>
  <c r="U189" i="3"/>
  <c r="J189" i="3"/>
  <c r="H189" i="3"/>
  <c r="G189" i="3"/>
  <c r="Q189" i="3" s="1"/>
  <c r="F189" i="3"/>
  <c r="E189" i="3"/>
  <c r="D189" i="3"/>
  <c r="M189" i="3" s="1"/>
  <c r="AB188" i="3"/>
  <c r="AA188" i="3"/>
  <c r="Z188" i="3"/>
  <c r="Y188" i="3"/>
  <c r="X188" i="3"/>
  <c r="W188" i="3"/>
  <c r="V188" i="3"/>
  <c r="U188" i="3"/>
  <c r="S188" i="3"/>
  <c r="J188" i="3"/>
  <c r="H188" i="3"/>
  <c r="R188" i="3" s="1"/>
  <c r="G188" i="3"/>
  <c r="Q188" i="3" s="1"/>
  <c r="F188" i="3"/>
  <c r="E188" i="3"/>
  <c r="D188" i="3"/>
  <c r="M188" i="3" s="1"/>
  <c r="AB187" i="3"/>
  <c r="AA187" i="3"/>
  <c r="Z187" i="3"/>
  <c r="Y187" i="3"/>
  <c r="X187" i="3"/>
  <c r="W187" i="3"/>
  <c r="V187" i="3"/>
  <c r="U187" i="3"/>
  <c r="S187" i="3"/>
  <c r="J187" i="3"/>
  <c r="H187" i="3"/>
  <c r="R187" i="3" s="1"/>
  <c r="G187" i="3"/>
  <c r="Q187" i="3" s="1"/>
  <c r="F187" i="3"/>
  <c r="P187" i="3" s="1"/>
  <c r="E187" i="3"/>
  <c r="D187" i="3"/>
  <c r="M187" i="3" s="1"/>
  <c r="AB186" i="3"/>
  <c r="AA186" i="3"/>
  <c r="Z186" i="3"/>
  <c r="Y186" i="3"/>
  <c r="X186" i="3"/>
  <c r="W186" i="3"/>
  <c r="V186" i="3"/>
  <c r="U186" i="3"/>
  <c r="S186" i="3"/>
  <c r="J186" i="3"/>
  <c r="H186" i="3"/>
  <c r="R186" i="3" s="1"/>
  <c r="G186" i="3"/>
  <c r="Q186" i="3" s="1"/>
  <c r="F186" i="3"/>
  <c r="P186" i="3" s="1"/>
  <c r="E186" i="3"/>
  <c r="D186" i="3"/>
  <c r="AB185" i="3"/>
  <c r="AA185" i="3"/>
  <c r="Z185" i="3"/>
  <c r="Y185" i="3"/>
  <c r="X185" i="3"/>
  <c r="W185" i="3"/>
  <c r="V185" i="3"/>
  <c r="U185" i="3"/>
  <c r="S185" i="3"/>
  <c r="J185" i="3"/>
  <c r="H185" i="3"/>
  <c r="R185" i="3" s="1"/>
  <c r="G185" i="3"/>
  <c r="Q185" i="3" s="1"/>
  <c r="F185" i="3"/>
  <c r="P185" i="3" s="1"/>
  <c r="E185" i="3"/>
  <c r="D185" i="3"/>
  <c r="M185" i="3" s="1"/>
  <c r="AB184" i="3"/>
  <c r="AA184" i="3"/>
  <c r="Z184" i="3"/>
  <c r="Y184" i="3"/>
  <c r="X184" i="3"/>
  <c r="W184" i="3"/>
  <c r="V184" i="3"/>
  <c r="U184" i="3"/>
  <c r="S184" i="3"/>
  <c r="J184" i="3"/>
  <c r="H184" i="3"/>
  <c r="R184" i="3" s="1"/>
  <c r="G184" i="3"/>
  <c r="Q184" i="3" s="1"/>
  <c r="F184" i="3"/>
  <c r="P184" i="3" s="1"/>
  <c r="E184" i="3"/>
  <c r="D184" i="3"/>
  <c r="AB183" i="3"/>
  <c r="AA183" i="3"/>
  <c r="Z183" i="3"/>
  <c r="Y183" i="3"/>
  <c r="X183" i="3"/>
  <c r="W183" i="3"/>
  <c r="V183" i="3"/>
  <c r="U183" i="3"/>
  <c r="S183" i="3"/>
  <c r="J183" i="3"/>
  <c r="H183" i="3"/>
  <c r="R183" i="3" s="1"/>
  <c r="G183" i="3"/>
  <c r="Q183" i="3" s="1"/>
  <c r="F183" i="3"/>
  <c r="P183" i="3" s="1"/>
  <c r="E183" i="3"/>
  <c r="D183" i="3"/>
  <c r="M183" i="3" s="1"/>
  <c r="AB182" i="3"/>
  <c r="AA182" i="3"/>
  <c r="Z182" i="3"/>
  <c r="Y182" i="3"/>
  <c r="X182" i="3"/>
  <c r="W182" i="3"/>
  <c r="V182" i="3"/>
  <c r="U182" i="3"/>
  <c r="S182" i="3"/>
  <c r="J182" i="3"/>
  <c r="H182" i="3"/>
  <c r="R182" i="3" s="1"/>
  <c r="G182" i="3"/>
  <c r="Q182" i="3" s="1"/>
  <c r="F182" i="3"/>
  <c r="P182" i="3" s="1"/>
  <c r="E182" i="3"/>
  <c r="D182" i="3"/>
  <c r="AB181" i="3"/>
  <c r="AA181" i="3"/>
  <c r="Z181" i="3"/>
  <c r="Y181" i="3"/>
  <c r="X181" i="3"/>
  <c r="W181" i="3"/>
  <c r="V181" i="3"/>
  <c r="U181" i="3"/>
  <c r="S181" i="3"/>
  <c r="J181" i="3"/>
  <c r="H181" i="3"/>
  <c r="R181" i="3" s="1"/>
  <c r="G181" i="3"/>
  <c r="Q181" i="3" s="1"/>
  <c r="F181" i="3"/>
  <c r="P181" i="3" s="1"/>
  <c r="E181" i="3"/>
  <c r="D181" i="3"/>
  <c r="M181" i="3" s="1"/>
  <c r="AB180" i="3"/>
  <c r="AA180" i="3"/>
  <c r="Z180" i="3"/>
  <c r="Y180" i="3"/>
  <c r="X180" i="3"/>
  <c r="W180" i="3"/>
  <c r="V180" i="3"/>
  <c r="U180" i="3"/>
  <c r="S180" i="3"/>
  <c r="J180" i="3"/>
  <c r="H180" i="3"/>
  <c r="R180" i="3" s="1"/>
  <c r="G180" i="3"/>
  <c r="Q180" i="3" s="1"/>
  <c r="F180" i="3"/>
  <c r="P180" i="3" s="1"/>
  <c r="E180" i="3"/>
  <c r="D180" i="3"/>
  <c r="AB179" i="3"/>
  <c r="AA179" i="3"/>
  <c r="Z179" i="3"/>
  <c r="Y179" i="3"/>
  <c r="X179" i="3"/>
  <c r="W179" i="3"/>
  <c r="V179" i="3"/>
  <c r="U179" i="3"/>
  <c r="S179" i="3"/>
  <c r="J179" i="3"/>
  <c r="H179" i="3"/>
  <c r="R179" i="3" s="1"/>
  <c r="G179" i="3"/>
  <c r="Q179" i="3" s="1"/>
  <c r="F179" i="3"/>
  <c r="P179" i="3" s="1"/>
  <c r="E179" i="3"/>
  <c r="D179" i="3"/>
  <c r="M179" i="3" s="1"/>
  <c r="AB178" i="3"/>
  <c r="AA178" i="3"/>
  <c r="Z178" i="3"/>
  <c r="Y178" i="3"/>
  <c r="X178" i="3"/>
  <c r="W178" i="3"/>
  <c r="V178" i="3"/>
  <c r="U178" i="3"/>
  <c r="S178" i="3"/>
  <c r="J178" i="3"/>
  <c r="H178" i="3"/>
  <c r="R178" i="3" s="1"/>
  <c r="G178" i="3"/>
  <c r="Q178" i="3" s="1"/>
  <c r="F178" i="3"/>
  <c r="P178" i="3" s="1"/>
  <c r="E178" i="3"/>
  <c r="D178" i="3"/>
  <c r="AB177" i="3"/>
  <c r="AA177" i="3"/>
  <c r="Z177" i="3"/>
  <c r="Y177" i="3"/>
  <c r="X177" i="3"/>
  <c r="W177" i="3"/>
  <c r="V177" i="3"/>
  <c r="U177" i="3"/>
  <c r="S177" i="3"/>
  <c r="J177" i="3"/>
  <c r="H177" i="3"/>
  <c r="R177" i="3" s="1"/>
  <c r="G177" i="3"/>
  <c r="Q177" i="3" s="1"/>
  <c r="F177" i="3"/>
  <c r="P177" i="3" s="1"/>
  <c r="E177" i="3"/>
  <c r="O177" i="3" s="1"/>
  <c r="D177" i="3"/>
  <c r="AB176" i="3"/>
  <c r="AA176" i="3"/>
  <c r="Z176" i="3"/>
  <c r="Y176" i="3"/>
  <c r="X176" i="3"/>
  <c r="W176" i="3"/>
  <c r="V176" i="3"/>
  <c r="U176" i="3"/>
  <c r="S176" i="3"/>
  <c r="J176" i="3"/>
  <c r="H176" i="3"/>
  <c r="R176" i="3" s="1"/>
  <c r="G176" i="3"/>
  <c r="Q176" i="3" s="1"/>
  <c r="F176" i="3"/>
  <c r="P176" i="3" s="1"/>
  <c r="E176" i="3"/>
  <c r="O176" i="3" s="1"/>
  <c r="D176" i="3"/>
  <c r="M176" i="3" s="1"/>
  <c r="AB175" i="3"/>
  <c r="AA175" i="3"/>
  <c r="Z175" i="3"/>
  <c r="Y175" i="3"/>
  <c r="X175" i="3"/>
  <c r="W175" i="3"/>
  <c r="V175" i="3"/>
  <c r="U175" i="3"/>
  <c r="S175" i="3"/>
  <c r="J175" i="3"/>
  <c r="H175" i="3"/>
  <c r="R175" i="3" s="1"/>
  <c r="G175" i="3"/>
  <c r="Q175" i="3" s="1"/>
  <c r="F175" i="3"/>
  <c r="P175" i="3" s="1"/>
  <c r="E175" i="3"/>
  <c r="O175" i="3" s="1"/>
  <c r="D175" i="3"/>
  <c r="M175" i="3" s="1"/>
  <c r="AB174" i="3"/>
  <c r="AA174" i="3"/>
  <c r="Z174" i="3"/>
  <c r="Y174" i="3"/>
  <c r="X174" i="3"/>
  <c r="W174" i="3"/>
  <c r="V174" i="3"/>
  <c r="U174" i="3"/>
  <c r="S174" i="3"/>
  <c r="J174" i="3"/>
  <c r="H174" i="3"/>
  <c r="R174" i="3" s="1"/>
  <c r="G174" i="3"/>
  <c r="Q174" i="3" s="1"/>
  <c r="F174" i="3"/>
  <c r="P174" i="3" s="1"/>
  <c r="E174" i="3"/>
  <c r="O174" i="3" s="1"/>
  <c r="D174" i="3"/>
  <c r="AB173" i="3"/>
  <c r="AA173" i="3"/>
  <c r="Z173" i="3"/>
  <c r="Y173" i="3"/>
  <c r="X173" i="3"/>
  <c r="W173" i="3"/>
  <c r="V173" i="3"/>
  <c r="U173" i="3"/>
  <c r="S173" i="3"/>
  <c r="J173" i="3"/>
  <c r="H173" i="3"/>
  <c r="R173" i="3" s="1"/>
  <c r="G173" i="3"/>
  <c r="Q173" i="3" s="1"/>
  <c r="F173" i="3"/>
  <c r="P173" i="3" s="1"/>
  <c r="E173" i="3"/>
  <c r="O173" i="3" s="1"/>
  <c r="D173" i="3"/>
  <c r="M173" i="3" s="1"/>
  <c r="AB172" i="3"/>
  <c r="AA172" i="3"/>
  <c r="Z172" i="3"/>
  <c r="Y172" i="3"/>
  <c r="X172" i="3"/>
  <c r="W172" i="3"/>
  <c r="V172" i="3"/>
  <c r="U172" i="3"/>
  <c r="S172" i="3"/>
  <c r="J172" i="3"/>
  <c r="H172" i="3"/>
  <c r="R172" i="3" s="1"/>
  <c r="G172" i="3"/>
  <c r="Q172" i="3" s="1"/>
  <c r="F172" i="3"/>
  <c r="P172" i="3" s="1"/>
  <c r="E172" i="3"/>
  <c r="O172" i="3" s="1"/>
  <c r="D172" i="3"/>
  <c r="AB171" i="3"/>
  <c r="AA171" i="3"/>
  <c r="Z171" i="3"/>
  <c r="Y171" i="3"/>
  <c r="X171" i="3"/>
  <c r="W171" i="3"/>
  <c r="V171" i="3"/>
  <c r="U171" i="3"/>
  <c r="S171" i="3"/>
  <c r="J171" i="3"/>
  <c r="H171" i="3"/>
  <c r="R171" i="3" s="1"/>
  <c r="G171" i="3"/>
  <c r="Q171" i="3" s="1"/>
  <c r="F171" i="3"/>
  <c r="P171" i="3" s="1"/>
  <c r="E171" i="3"/>
  <c r="O171" i="3" s="1"/>
  <c r="D171" i="3"/>
  <c r="M171" i="3" s="1"/>
  <c r="AB170" i="3"/>
  <c r="AA170" i="3"/>
  <c r="Z170" i="3"/>
  <c r="Y170" i="3"/>
  <c r="X170" i="3"/>
  <c r="W170" i="3"/>
  <c r="V170" i="3"/>
  <c r="U170" i="3"/>
  <c r="S170" i="3"/>
  <c r="J170" i="3"/>
  <c r="H170" i="3"/>
  <c r="R170" i="3" s="1"/>
  <c r="G170" i="3"/>
  <c r="Q170" i="3" s="1"/>
  <c r="F170" i="3"/>
  <c r="P170" i="3" s="1"/>
  <c r="E170" i="3"/>
  <c r="O170" i="3" s="1"/>
  <c r="D170" i="3"/>
  <c r="AB169" i="3"/>
  <c r="AA169" i="3"/>
  <c r="Z169" i="3"/>
  <c r="Y169" i="3"/>
  <c r="X169" i="3"/>
  <c r="W169" i="3"/>
  <c r="V169" i="3"/>
  <c r="U169" i="3"/>
  <c r="S169" i="3"/>
  <c r="J169" i="3"/>
  <c r="H169" i="3"/>
  <c r="G169" i="3"/>
  <c r="Q169" i="3" s="1"/>
  <c r="F169" i="3"/>
  <c r="P169" i="3" s="1"/>
  <c r="E169" i="3"/>
  <c r="O169" i="3" s="1"/>
  <c r="D169" i="3"/>
  <c r="M169" i="3" s="1"/>
  <c r="AB168" i="3"/>
  <c r="AA168" i="3"/>
  <c r="Z168" i="3"/>
  <c r="Y168" i="3"/>
  <c r="X168" i="3"/>
  <c r="W168" i="3"/>
  <c r="V168" i="3"/>
  <c r="U168" i="3"/>
  <c r="S168" i="3"/>
  <c r="J168" i="3"/>
  <c r="H168" i="3"/>
  <c r="R168" i="3" s="1"/>
  <c r="G168" i="3"/>
  <c r="Q168" i="3" s="1"/>
  <c r="F168" i="3"/>
  <c r="P168" i="3" s="1"/>
  <c r="E168" i="3"/>
  <c r="O168" i="3" s="1"/>
  <c r="D168" i="3"/>
  <c r="AB167" i="3"/>
  <c r="AA167" i="3"/>
  <c r="Z167" i="3"/>
  <c r="Y167" i="3"/>
  <c r="X167" i="3"/>
  <c r="W167" i="3"/>
  <c r="V167" i="3"/>
  <c r="U167" i="3"/>
  <c r="S167" i="3"/>
  <c r="J167" i="3"/>
  <c r="H167" i="3"/>
  <c r="G167" i="3"/>
  <c r="Q167" i="3" s="1"/>
  <c r="F167" i="3"/>
  <c r="P167" i="3" s="1"/>
  <c r="E167" i="3"/>
  <c r="O167" i="3" s="1"/>
  <c r="D167" i="3"/>
  <c r="AB166" i="3"/>
  <c r="AA166" i="3"/>
  <c r="Z166" i="3"/>
  <c r="Y166" i="3"/>
  <c r="X166" i="3"/>
  <c r="W166" i="3"/>
  <c r="V166" i="3"/>
  <c r="U166" i="3"/>
  <c r="S166" i="3"/>
  <c r="J166" i="3"/>
  <c r="H166" i="3"/>
  <c r="R166" i="3" s="1"/>
  <c r="G166" i="3"/>
  <c r="Q166" i="3" s="1"/>
  <c r="F166" i="3"/>
  <c r="P166" i="3" s="1"/>
  <c r="E166" i="3"/>
  <c r="O166" i="3" s="1"/>
  <c r="D166" i="3"/>
  <c r="N166" i="3" s="1"/>
  <c r="AB165" i="3"/>
  <c r="AA165" i="3"/>
  <c r="Z165" i="3"/>
  <c r="Y165" i="3"/>
  <c r="X165" i="3"/>
  <c r="W165" i="3"/>
  <c r="V165" i="3"/>
  <c r="U165" i="3"/>
  <c r="S165" i="3"/>
  <c r="J165" i="3"/>
  <c r="H165" i="3"/>
  <c r="G165" i="3"/>
  <c r="Q165" i="3" s="1"/>
  <c r="F165" i="3"/>
  <c r="P165" i="3" s="1"/>
  <c r="E165" i="3"/>
  <c r="O165" i="3" s="1"/>
  <c r="D165" i="3"/>
  <c r="AB164" i="3"/>
  <c r="AA164" i="3"/>
  <c r="Z164" i="3"/>
  <c r="Y164" i="3"/>
  <c r="X164" i="3"/>
  <c r="W164" i="3"/>
  <c r="V164" i="3"/>
  <c r="U164" i="3"/>
  <c r="S164" i="3"/>
  <c r="J164" i="3"/>
  <c r="H164" i="3"/>
  <c r="R164" i="3" s="1"/>
  <c r="G164" i="3"/>
  <c r="Q164" i="3" s="1"/>
  <c r="F164" i="3"/>
  <c r="P164" i="3" s="1"/>
  <c r="E164" i="3"/>
  <c r="O164" i="3" s="1"/>
  <c r="D164" i="3"/>
  <c r="N164" i="3" s="1"/>
  <c r="AB163" i="3"/>
  <c r="AA163" i="3"/>
  <c r="Z163" i="3"/>
  <c r="Y163" i="3"/>
  <c r="X163" i="3"/>
  <c r="W163" i="3"/>
  <c r="V163" i="3"/>
  <c r="U163" i="3"/>
  <c r="S163" i="3"/>
  <c r="J163" i="3"/>
  <c r="H163" i="3"/>
  <c r="G163" i="3"/>
  <c r="Q163" i="3" s="1"/>
  <c r="F163" i="3"/>
  <c r="P163" i="3" s="1"/>
  <c r="E163" i="3"/>
  <c r="O163" i="3" s="1"/>
  <c r="D163" i="3"/>
  <c r="AB162" i="3"/>
  <c r="AA162" i="3"/>
  <c r="Z162" i="3"/>
  <c r="Y162" i="3"/>
  <c r="X162" i="3"/>
  <c r="W162" i="3"/>
  <c r="V162" i="3"/>
  <c r="U162" i="3"/>
  <c r="S162" i="3"/>
  <c r="J162" i="3"/>
  <c r="H162" i="3"/>
  <c r="R162" i="3" s="1"/>
  <c r="G162" i="3"/>
  <c r="Q162" i="3" s="1"/>
  <c r="F162" i="3"/>
  <c r="P162" i="3" s="1"/>
  <c r="E162" i="3"/>
  <c r="O162" i="3" s="1"/>
  <c r="D162" i="3"/>
  <c r="N162" i="3" s="1"/>
  <c r="AB161" i="3"/>
  <c r="AA161" i="3"/>
  <c r="Z161" i="3"/>
  <c r="Y161" i="3"/>
  <c r="X161" i="3"/>
  <c r="W161" i="3"/>
  <c r="V161" i="3"/>
  <c r="U161" i="3"/>
  <c r="S161" i="3"/>
  <c r="J161" i="3"/>
  <c r="H161" i="3"/>
  <c r="G161" i="3"/>
  <c r="Q161" i="3" s="1"/>
  <c r="F161" i="3"/>
  <c r="P161" i="3" s="1"/>
  <c r="E161" i="3"/>
  <c r="O161" i="3" s="1"/>
  <c r="D161" i="3"/>
  <c r="AB160" i="3"/>
  <c r="AA160" i="3"/>
  <c r="Z160" i="3"/>
  <c r="Y160" i="3"/>
  <c r="X160" i="3"/>
  <c r="W160" i="3"/>
  <c r="V160" i="3"/>
  <c r="U160" i="3"/>
  <c r="S160" i="3"/>
  <c r="J160" i="3"/>
  <c r="H160" i="3"/>
  <c r="R160" i="3" s="1"/>
  <c r="G160" i="3"/>
  <c r="Q160" i="3" s="1"/>
  <c r="F160" i="3"/>
  <c r="P160" i="3" s="1"/>
  <c r="E160" i="3"/>
  <c r="O160" i="3" s="1"/>
  <c r="D160" i="3"/>
  <c r="N160" i="3" s="1"/>
  <c r="AB159" i="3"/>
  <c r="AA159" i="3"/>
  <c r="Z159" i="3"/>
  <c r="Y159" i="3"/>
  <c r="X159" i="3"/>
  <c r="W159" i="3"/>
  <c r="V159" i="3"/>
  <c r="U159" i="3"/>
  <c r="S159" i="3"/>
  <c r="J159" i="3"/>
  <c r="H159" i="3"/>
  <c r="G159" i="3"/>
  <c r="Q159" i="3" s="1"/>
  <c r="F159" i="3"/>
  <c r="P159" i="3" s="1"/>
  <c r="E159" i="3"/>
  <c r="O159" i="3" s="1"/>
  <c r="D159" i="3"/>
  <c r="S158" i="3"/>
  <c r="AB158" i="3"/>
  <c r="AA158" i="3"/>
  <c r="Z158" i="3"/>
  <c r="Y158" i="3"/>
  <c r="X158" i="3"/>
  <c r="W158" i="3"/>
  <c r="V158" i="3"/>
  <c r="U158" i="3"/>
  <c r="J158" i="3"/>
  <c r="H158" i="3"/>
  <c r="R158" i="3" s="1"/>
  <c r="G158" i="3"/>
  <c r="Q158" i="3" s="1"/>
  <c r="F158" i="3"/>
  <c r="P158" i="3" s="1"/>
  <c r="E158" i="3"/>
  <c r="O158" i="3" s="1"/>
  <c r="D158" i="3"/>
  <c r="M158" i="3" s="1"/>
  <c r="AB156" i="3"/>
  <c r="AK156" i="3" s="1"/>
  <c r="AA156" i="3"/>
  <c r="Z156" i="3"/>
  <c r="Y156" i="3"/>
  <c r="X156" i="3"/>
  <c r="W156" i="3"/>
  <c r="V156" i="3"/>
  <c r="AB155" i="3"/>
  <c r="AK155" i="3" s="1"/>
  <c r="AA155" i="3"/>
  <c r="Z155" i="3"/>
  <c r="Y155" i="3"/>
  <c r="X155" i="3"/>
  <c r="W155" i="3"/>
  <c r="V155" i="3"/>
  <c r="AB154" i="3"/>
  <c r="AK154" i="3" s="1"/>
  <c r="AA154" i="3"/>
  <c r="Z154" i="3"/>
  <c r="Y154" i="3"/>
  <c r="X154" i="3"/>
  <c r="W154" i="3"/>
  <c r="V154" i="3"/>
  <c r="AB153" i="3"/>
  <c r="AK153" i="3" s="1"/>
  <c r="AA153" i="3"/>
  <c r="Z153" i="3"/>
  <c r="Y153" i="3"/>
  <c r="X153" i="3"/>
  <c r="W153" i="3"/>
  <c r="V153" i="3"/>
  <c r="AB152" i="3"/>
  <c r="AA152" i="3"/>
  <c r="Z152" i="3"/>
  <c r="Y152" i="3"/>
  <c r="X152" i="3"/>
  <c r="W152" i="3"/>
  <c r="V152" i="3"/>
  <c r="AB151" i="3"/>
  <c r="AK151" i="3" s="1"/>
  <c r="AA151" i="3"/>
  <c r="Z151" i="3"/>
  <c r="Y151" i="3"/>
  <c r="X151" i="3"/>
  <c r="W151" i="3"/>
  <c r="V151" i="3"/>
  <c r="AB150" i="3"/>
  <c r="AA150" i="3"/>
  <c r="Z150" i="3"/>
  <c r="Y150" i="3"/>
  <c r="X150" i="3"/>
  <c r="W150" i="3"/>
  <c r="V150" i="3"/>
  <c r="AB149" i="3"/>
  <c r="AA149" i="3"/>
  <c r="Z149" i="3"/>
  <c r="Y149" i="3"/>
  <c r="X149" i="3"/>
  <c r="W149" i="3"/>
  <c r="V149" i="3"/>
  <c r="M149" i="3"/>
  <c r="AB148" i="3"/>
  <c r="AK148" i="3" s="1"/>
  <c r="AA148" i="3"/>
  <c r="Z148" i="3"/>
  <c r="Y148" i="3"/>
  <c r="X148" i="3"/>
  <c r="W148" i="3"/>
  <c r="V148" i="3"/>
  <c r="M148" i="3"/>
  <c r="AB147" i="3"/>
  <c r="AK147" i="3" s="1"/>
  <c r="AA147" i="3"/>
  <c r="Z147" i="3"/>
  <c r="Y147" i="3"/>
  <c r="X147" i="3"/>
  <c r="W147" i="3"/>
  <c r="V147" i="3"/>
  <c r="AB146" i="3"/>
  <c r="AK146" i="3" s="1"/>
  <c r="AA146" i="3"/>
  <c r="Z146" i="3"/>
  <c r="Y146" i="3"/>
  <c r="X146" i="3"/>
  <c r="W146" i="3"/>
  <c r="V146" i="3"/>
  <c r="AB145" i="3"/>
  <c r="AK145" i="3" s="1"/>
  <c r="AA145" i="3"/>
  <c r="Z145" i="3"/>
  <c r="Y145" i="3"/>
  <c r="X145" i="3"/>
  <c r="W145" i="3"/>
  <c r="V145" i="3"/>
  <c r="AB144" i="3"/>
  <c r="AA144" i="3"/>
  <c r="Z144" i="3"/>
  <c r="Y144" i="3"/>
  <c r="X144" i="3"/>
  <c r="W144" i="3"/>
  <c r="V144" i="3"/>
  <c r="AB143" i="3"/>
  <c r="AA143" i="3"/>
  <c r="Z143" i="3"/>
  <c r="Y143" i="3"/>
  <c r="X143" i="3"/>
  <c r="W143" i="3"/>
  <c r="V143" i="3"/>
  <c r="AB142" i="3"/>
  <c r="AA142" i="3"/>
  <c r="Z142" i="3"/>
  <c r="Y142" i="3"/>
  <c r="X142" i="3"/>
  <c r="W142" i="3"/>
  <c r="V142" i="3"/>
  <c r="AB141" i="3"/>
  <c r="AA141" i="3"/>
  <c r="Z141" i="3"/>
  <c r="Y141" i="3"/>
  <c r="X141" i="3"/>
  <c r="W141" i="3"/>
  <c r="V141" i="3"/>
  <c r="AB140" i="3"/>
  <c r="AK140" i="3" s="1"/>
  <c r="AA140" i="3"/>
  <c r="Z140" i="3"/>
  <c r="Y140" i="3"/>
  <c r="X140" i="3"/>
  <c r="W140" i="3"/>
  <c r="V140" i="3"/>
  <c r="AB139" i="3"/>
  <c r="AK139" i="3" s="1"/>
  <c r="AA139" i="3"/>
  <c r="Z139" i="3"/>
  <c r="Y139" i="3"/>
  <c r="X139" i="3"/>
  <c r="W139" i="3"/>
  <c r="V139" i="3"/>
  <c r="AB138" i="3"/>
  <c r="AK138" i="3" s="1"/>
  <c r="AA138" i="3"/>
  <c r="Z138" i="3"/>
  <c r="Y138" i="3"/>
  <c r="X138" i="3"/>
  <c r="W138" i="3"/>
  <c r="V138" i="3"/>
  <c r="AB137" i="3"/>
  <c r="AK137" i="3" s="1"/>
  <c r="AA137" i="3"/>
  <c r="Z137" i="3"/>
  <c r="Y137" i="3"/>
  <c r="X137" i="3"/>
  <c r="W137" i="3"/>
  <c r="V137" i="3"/>
  <c r="AB136" i="3"/>
  <c r="AA136" i="3"/>
  <c r="Z136" i="3"/>
  <c r="Y136" i="3"/>
  <c r="X136" i="3"/>
  <c r="W136" i="3"/>
  <c r="V136" i="3"/>
  <c r="AB135" i="3"/>
  <c r="AA135" i="3"/>
  <c r="Z135" i="3"/>
  <c r="Y135" i="3"/>
  <c r="X135" i="3"/>
  <c r="W135" i="3"/>
  <c r="V135" i="3"/>
  <c r="AB134" i="3"/>
  <c r="AA134" i="3"/>
  <c r="Z134" i="3"/>
  <c r="Y134" i="3"/>
  <c r="X134" i="3"/>
  <c r="W134" i="3"/>
  <c r="V134" i="3"/>
  <c r="AB133" i="3"/>
  <c r="AA133" i="3"/>
  <c r="Z133" i="3"/>
  <c r="Y133" i="3"/>
  <c r="X133" i="3"/>
  <c r="W133" i="3"/>
  <c r="V133" i="3"/>
  <c r="AB132" i="3"/>
  <c r="AK132" i="3" s="1"/>
  <c r="AA132" i="3"/>
  <c r="Z132" i="3"/>
  <c r="Y132" i="3"/>
  <c r="X132" i="3"/>
  <c r="W132" i="3"/>
  <c r="V132" i="3"/>
  <c r="AB131" i="3"/>
  <c r="AK131" i="3" s="1"/>
  <c r="AA131" i="3"/>
  <c r="Z131" i="3"/>
  <c r="Y131" i="3"/>
  <c r="X131" i="3"/>
  <c r="W131" i="3"/>
  <c r="V131" i="3"/>
  <c r="M131" i="3"/>
  <c r="AB130" i="3"/>
  <c r="AK130" i="3" s="1"/>
  <c r="AA130" i="3"/>
  <c r="Z130" i="3"/>
  <c r="Y130" i="3"/>
  <c r="X130" i="3"/>
  <c r="W130" i="3"/>
  <c r="V130" i="3"/>
  <c r="AB129" i="3"/>
  <c r="AK129" i="3" s="1"/>
  <c r="AA129" i="3"/>
  <c r="Z129" i="3"/>
  <c r="Y129" i="3"/>
  <c r="X129" i="3"/>
  <c r="W129" i="3"/>
  <c r="V129" i="3"/>
  <c r="AB128" i="3"/>
  <c r="AA128" i="3"/>
  <c r="Z128" i="3"/>
  <c r="Y128" i="3"/>
  <c r="X128" i="3"/>
  <c r="W128" i="3"/>
  <c r="V128" i="3"/>
  <c r="AB127" i="3"/>
  <c r="AA127" i="3"/>
  <c r="Z127" i="3"/>
  <c r="Y127" i="3"/>
  <c r="X127" i="3"/>
  <c r="W127" i="3"/>
  <c r="V127" i="3"/>
  <c r="AB126" i="3"/>
  <c r="AK126" i="3" s="1"/>
  <c r="AA126" i="3"/>
  <c r="Z126" i="3"/>
  <c r="Y126" i="3"/>
  <c r="X126" i="3"/>
  <c r="W126" i="3"/>
  <c r="V126" i="3"/>
  <c r="AB125" i="3"/>
  <c r="AA125" i="3"/>
  <c r="Z125" i="3"/>
  <c r="Y125" i="3"/>
  <c r="X125" i="3"/>
  <c r="W125" i="3"/>
  <c r="V125" i="3"/>
  <c r="AB124" i="3"/>
  <c r="AK124" i="3" s="1"/>
  <c r="AA124" i="3"/>
  <c r="Z124" i="3"/>
  <c r="Y124" i="3"/>
  <c r="X124" i="3"/>
  <c r="W124" i="3"/>
  <c r="V124" i="3"/>
  <c r="AB123" i="3"/>
  <c r="AK123" i="3" s="1"/>
  <c r="AA123" i="3"/>
  <c r="Z123" i="3"/>
  <c r="Y123" i="3"/>
  <c r="X123" i="3"/>
  <c r="W123" i="3"/>
  <c r="V123" i="3"/>
  <c r="AB122" i="3"/>
  <c r="AK122" i="3" s="1"/>
  <c r="AA122" i="3"/>
  <c r="Z122" i="3"/>
  <c r="Y122" i="3"/>
  <c r="X122" i="3"/>
  <c r="W122" i="3"/>
  <c r="V122" i="3"/>
  <c r="AB121" i="3"/>
  <c r="AK121" i="3" s="1"/>
  <c r="AA121" i="3"/>
  <c r="Z121" i="3"/>
  <c r="Y121" i="3"/>
  <c r="X121" i="3"/>
  <c r="W121" i="3"/>
  <c r="V121" i="3"/>
  <c r="AB120" i="3"/>
  <c r="AA120" i="3"/>
  <c r="Z120" i="3"/>
  <c r="Y120" i="3"/>
  <c r="X120" i="3"/>
  <c r="W120" i="3"/>
  <c r="V120" i="3"/>
  <c r="AB119" i="3"/>
  <c r="AK119" i="3" s="1"/>
  <c r="AA119" i="3"/>
  <c r="Z119" i="3"/>
  <c r="Y119" i="3"/>
  <c r="X119" i="3"/>
  <c r="W119" i="3"/>
  <c r="V119" i="3"/>
  <c r="AB118" i="3"/>
  <c r="AA118" i="3"/>
  <c r="Z118" i="3"/>
  <c r="Y118" i="3"/>
  <c r="X118" i="3"/>
  <c r="W118" i="3"/>
  <c r="V118" i="3"/>
  <c r="AB117" i="3"/>
  <c r="AA117" i="3"/>
  <c r="Z117" i="3"/>
  <c r="Y117" i="3"/>
  <c r="X117" i="3"/>
  <c r="W117" i="3"/>
  <c r="V117" i="3"/>
  <c r="AB116" i="3"/>
  <c r="AK116" i="3" s="1"/>
  <c r="AA116" i="3"/>
  <c r="Z116" i="3"/>
  <c r="Y116" i="3"/>
  <c r="X116" i="3"/>
  <c r="W116" i="3"/>
  <c r="V116" i="3"/>
  <c r="AB115" i="3"/>
  <c r="AK115" i="3" s="1"/>
  <c r="AA115" i="3"/>
  <c r="Z115" i="3"/>
  <c r="Y115" i="3"/>
  <c r="X115" i="3"/>
  <c r="W115" i="3"/>
  <c r="V115" i="3"/>
  <c r="AB114" i="3"/>
  <c r="AK114" i="3" s="1"/>
  <c r="AA114" i="3"/>
  <c r="Z114" i="3"/>
  <c r="Y114" i="3"/>
  <c r="X114" i="3"/>
  <c r="W114" i="3"/>
  <c r="V114" i="3"/>
  <c r="AB113" i="3"/>
  <c r="AK113" i="3" s="1"/>
  <c r="AA113" i="3"/>
  <c r="Z113" i="3"/>
  <c r="Y113" i="3"/>
  <c r="X113" i="3"/>
  <c r="W113" i="3"/>
  <c r="V113" i="3"/>
  <c r="Q113" i="3"/>
  <c r="AB112" i="3"/>
  <c r="AA112" i="3"/>
  <c r="Z112" i="3"/>
  <c r="Y112" i="3"/>
  <c r="X112" i="3"/>
  <c r="W112" i="3"/>
  <c r="V112" i="3"/>
  <c r="Q112" i="3"/>
  <c r="AB111" i="3"/>
  <c r="AA111" i="3"/>
  <c r="Z111" i="3"/>
  <c r="Y111" i="3"/>
  <c r="X111" i="3"/>
  <c r="W111" i="3"/>
  <c r="V111" i="3"/>
  <c r="Q111" i="3"/>
  <c r="AB110" i="3"/>
  <c r="AA110" i="3"/>
  <c r="Z110" i="3"/>
  <c r="Y110" i="3"/>
  <c r="X110" i="3"/>
  <c r="W110" i="3"/>
  <c r="V110" i="3"/>
  <c r="Q110" i="3"/>
  <c r="P110" i="3"/>
  <c r="AB109" i="3"/>
  <c r="AA109" i="3"/>
  <c r="Z109" i="3"/>
  <c r="Y109" i="3"/>
  <c r="X109" i="3"/>
  <c r="W109" i="3"/>
  <c r="V109" i="3"/>
  <c r="M109" i="3"/>
  <c r="AB108" i="3"/>
  <c r="AK108" i="3" s="1"/>
  <c r="AA108" i="3"/>
  <c r="Z108" i="3"/>
  <c r="Y108" i="3"/>
  <c r="X108" i="3"/>
  <c r="W108" i="3"/>
  <c r="V108" i="3"/>
  <c r="AB107" i="3"/>
  <c r="AK107" i="3" s="1"/>
  <c r="AA107" i="3"/>
  <c r="Z107" i="3"/>
  <c r="Y107" i="3"/>
  <c r="X107" i="3"/>
  <c r="W107" i="3"/>
  <c r="V107" i="3"/>
  <c r="AB106" i="3"/>
  <c r="AK106" i="3" s="1"/>
  <c r="AA106" i="3"/>
  <c r="Z106" i="3"/>
  <c r="Y106" i="3"/>
  <c r="X106" i="3"/>
  <c r="W106" i="3"/>
  <c r="V106" i="3"/>
  <c r="AB105" i="3"/>
  <c r="AK105" i="3" s="1"/>
  <c r="AA105" i="3"/>
  <c r="Z105" i="3"/>
  <c r="Y105" i="3"/>
  <c r="X105" i="3"/>
  <c r="W105" i="3"/>
  <c r="V105" i="3"/>
  <c r="Q105" i="3"/>
  <c r="AB104" i="3"/>
  <c r="AA104" i="3"/>
  <c r="Z104" i="3"/>
  <c r="Y104" i="3"/>
  <c r="X104" i="3"/>
  <c r="W104" i="3"/>
  <c r="V104" i="3"/>
  <c r="Q104" i="3"/>
  <c r="AB103" i="3"/>
  <c r="AK103" i="3" s="1"/>
  <c r="AA103" i="3"/>
  <c r="Z103" i="3"/>
  <c r="Y103" i="3"/>
  <c r="X103" i="3"/>
  <c r="W103" i="3"/>
  <c r="V103" i="3"/>
  <c r="Q103" i="3"/>
  <c r="P103" i="3"/>
  <c r="AB102" i="3"/>
  <c r="AA102" i="3"/>
  <c r="Z102" i="3"/>
  <c r="Y102" i="3"/>
  <c r="X102" i="3"/>
  <c r="W102" i="3"/>
  <c r="V102" i="3"/>
  <c r="Q102" i="3"/>
  <c r="O102" i="3"/>
  <c r="AB101" i="3"/>
  <c r="AA101" i="3"/>
  <c r="Z101" i="3"/>
  <c r="Y101" i="3"/>
  <c r="X101" i="3"/>
  <c r="W101" i="3"/>
  <c r="V101" i="3"/>
  <c r="M101" i="3"/>
  <c r="AB100" i="3"/>
  <c r="AK100" i="3" s="1"/>
  <c r="AA100" i="3"/>
  <c r="Z100" i="3"/>
  <c r="Y100" i="3"/>
  <c r="X100" i="3"/>
  <c r="W100" i="3"/>
  <c r="V100" i="3"/>
  <c r="AB99" i="3"/>
  <c r="AK99" i="3" s="1"/>
  <c r="AA99" i="3"/>
  <c r="Z99" i="3"/>
  <c r="Y99" i="3"/>
  <c r="X99" i="3"/>
  <c r="W99" i="3"/>
  <c r="V99" i="3"/>
  <c r="AB98" i="3"/>
  <c r="AK98" i="3" s="1"/>
  <c r="AA98" i="3"/>
  <c r="Z98" i="3"/>
  <c r="Y98" i="3"/>
  <c r="X98" i="3"/>
  <c r="W98" i="3"/>
  <c r="V98" i="3"/>
  <c r="AB97" i="3"/>
  <c r="AA97" i="3"/>
  <c r="Z97" i="3"/>
  <c r="Y97" i="3"/>
  <c r="X97" i="3"/>
  <c r="W97" i="3"/>
  <c r="V97" i="3"/>
  <c r="Q97" i="3"/>
  <c r="AB96" i="3"/>
  <c r="AA96" i="3"/>
  <c r="Z96" i="3"/>
  <c r="Y96" i="3"/>
  <c r="X96" i="3"/>
  <c r="W96" i="3"/>
  <c r="V96" i="3"/>
  <c r="Q96" i="3"/>
  <c r="AB95" i="3"/>
  <c r="AA95" i="3"/>
  <c r="Z95" i="3"/>
  <c r="Y95" i="3"/>
  <c r="X95" i="3"/>
  <c r="W95" i="3"/>
  <c r="V95" i="3"/>
  <c r="Q95" i="3"/>
  <c r="P95" i="3"/>
  <c r="AB94" i="3"/>
  <c r="AK94" i="3" s="1"/>
  <c r="AA94" i="3"/>
  <c r="Z94" i="3"/>
  <c r="Y94" i="3"/>
  <c r="X94" i="3"/>
  <c r="W94" i="3"/>
  <c r="V94" i="3"/>
  <c r="Q94" i="3"/>
  <c r="P94" i="3"/>
  <c r="O94" i="3"/>
  <c r="M94" i="3"/>
  <c r="AB93" i="3"/>
  <c r="AA93" i="3"/>
  <c r="Z93" i="3"/>
  <c r="Y93" i="3"/>
  <c r="X93" i="3"/>
  <c r="W93" i="3"/>
  <c r="V93" i="3"/>
  <c r="Q93" i="3"/>
  <c r="P93" i="3"/>
  <c r="AB92" i="3"/>
  <c r="AK92" i="3" s="1"/>
  <c r="AA92" i="3"/>
  <c r="Z92" i="3"/>
  <c r="Y92" i="3"/>
  <c r="X92" i="3"/>
  <c r="W92" i="3"/>
  <c r="V92" i="3"/>
  <c r="Q92" i="3"/>
  <c r="M92" i="3"/>
  <c r="AB91" i="3"/>
  <c r="AK91" i="3" s="1"/>
  <c r="AA91" i="3"/>
  <c r="Z91" i="3"/>
  <c r="Y91" i="3"/>
  <c r="X91" i="3"/>
  <c r="W91" i="3"/>
  <c r="V91" i="3"/>
  <c r="AB90" i="3"/>
  <c r="AK90" i="3" s="1"/>
  <c r="AA90" i="3"/>
  <c r="Z90" i="3"/>
  <c r="Y90" i="3"/>
  <c r="X90" i="3"/>
  <c r="W90" i="3"/>
  <c r="V90" i="3"/>
  <c r="AB89" i="3"/>
  <c r="AK89" i="3" s="1"/>
  <c r="AA89" i="3"/>
  <c r="Z89" i="3"/>
  <c r="Y89" i="3"/>
  <c r="X89" i="3"/>
  <c r="W89" i="3"/>
  <c r="V89" i="3"/>
  <c r="Q89" i="3"/>
  <c r="AB88" i="3"/>
  <c r="AA88" i="3"/>
  <c r="Z88" i="3"/>
  <c r="Y88" i="3"/>
  <c r="X88" i="3"/>
  <c r="W88" i="3"/>
  <c r="V88" i="3"/>
  <c r="Q88" i="3"/>
  <c r="P88" i="3"/>
  <c r="AB87" i="3"/>
  <c r="AA87" i="3"/>
  <c r="Z87" i="3"/>
  <c r="Y87" i="3"/>
  <c r="X87" i="3"/>
  <c r="W87" i="3"/>
  <c r="V87" i="3"/>
  <c r="Q87" i="3"/>
  <c r="P87" i="3"/>
  <c r="AB86" i="3"/>
  <c r="AK86" i="3" s="1"/>
  <c r="AA86" i="3"/>
  <c r="Z86" i="3"/>
  <c r="Y86" i="3"/>
  <c r="X86" i="3"/>
  <c r="W86" i="3"/>
  <c r="V86" i="3"/>
  <c r="Q86" i="3"/>
  <c r="P86" i="3"/>
  <c r="AB85" i="3"/>
  <c r="AA85" i="3"/>
  <c r="Z85" i="3"/>
  <c r="Y85" i="3"/>
  <c r="X85" i="3"/>
  <c r="W85" i="3"/>
  <c r="V85" i="3"/>
  <c r="P85" i="3"/>
  <c r="O85" i="3"/>
  <c r="AB84" i="3"/>
  <c r="AK84" i="3" s="1"/>
  <c r="AA84" i="3"/>
  <c r="Z84" i="3"/>
  <c r="Y84" i="3"/>
  <c r="X84" i="3"/>
  <c r="W84" i="3"/>
  <c r="V84" i="3"/>
  <c r="O84" i="3"/>
  <c r="AB83" i="3"/>
  <c r="AK83" i="3" s="1"/>
  <c r="AA83" i="3"/>
  <c r="Z83" i="3"/>
  <c r="Y83" i="3"/>
  <c r="X83" i="3"/>
  <c r="W83" i="3"/>
  <c r="V83" i="3"/>
  <c r="AB82" i="3"/>
  <c r="AK82" i="3" s="1"/>
  <c r="AA82" i="3"/>
  <c r="Z82" i="3"/>
  <c r="Y82" i="3"/>
  <c r="X82" i="3"/>
  <c r="W82" i="3"/>
  <c r="V82" i="3"/>
  <c r="AB81" i="3"/>
  <c r="AK81" i="3" s="1"/>
  <c r="AA81" i="3"/>
  <c r="Z81" i="3"/>
  <c r="Y81" i="3"/>
  <c r="X81" i="3"/>
  <c r="W81" i="3"/>
  <c r="V81" i="3"/>
  <c r="Q81" i="3"/>
  <c r="O81" i="3"/>
  <c r="AB80" i="3"/>
  <c r="AA80" i="3"/>
  <c r="Z80" i="3"/>
  <c r="Y80" i="3"/>
  <c r="X80" i="3"/>
  <c r="W80" i="3"/>
  <c r="V80" i="3"/>
  <c r="Q80" i="3"/>
  <c r="P80" i="3"/>
  <c r="AB79" i="3"/>
  <c r="AA79" i="3"/>
  <c r="Z79" i="3"/>
  <c r="Y79" i="3"/>
  <c r="X79" i="3"/>
  <c r="W79" i="3"/>
  <c r="V79" i="3"/>
  <c r="Q79" i="3"/>
  <c r="P79" i="3"/>
  <c r="AB78" i="3"/>
  <c r="AA78" i="3"/>
  <c r="Z78" i="3"/>
  <c r="Y78" i="3"/>
  <c r="X78" i="3"/>
  <c r="W78" i="3"/>
  <c r="V78" i="3"/>
  <c r="Q78" i="3"/>
  <c r="P78" i="3"/>
  <c r="O78" i="3"/>
  <c r="AB77" i="3"/>
  <c r="AA77" i="3"/>
  <c r="Z77" i="3"/>
  <c r="Y77" i="3"/>
  <c r="X77" i="3"/>
  <c r="W77" i="3"/>
  <c r="V77" i="3"/>
  <c r="P77" i="3"/>
  <c r="O77" i="3"/>
  <c r="AB76" i="3"/>
  <c r="AK76" i="3" s="1"/>
  <c r="AA76" i="3"/>
  <c r="Z76" i="3"/>
  <c r="Y76" i="3"/>
  <c r="X76" i="3"/>
  <c r="W76" i="3"/>
  <c r="V76" i="3"/>
  <c r="O76" i="3"/>
  <c r="M76" i="3"/>
  <c r="AB75" i="3"/>
  <c r="AK75" i="3" s="1"/>
  <c r="AA75" i="3"/>
  <c r="Z75" i="3"/>
  <c r="Y75" i="3"/>
  <c r="X75" i="3"/>
  <c r="W75" i="3"/>
  <c r="V75" i="3"/>
  <c r="Q75" i="3"/>
  <c r="AB74" i="3"/>
  <c r="AK74" i="3" s="1"/>
  <c r="AA74" i="3"/>
  <c r="Z74" i="3"/>
  <c r="Y74" i="3"/>
  <c r="X74" i="3"/>
  <c r="W74" i="3"/>
  <c r="V74" i="3"/>
  <c r="P74" i="3"/>
  <c r="AB73" i="3"/>
  <c r="AK73" i="3" s="1"/>
  <c r="AA73" i="3"/>
  <c r="Z73" i="3"/>
  <c r="Y73" i="3"/>
  <c r="X73" i="3"/>
  <c r="W73" i="3"/>
  <c r="V73" i="3"/>
  <c r="Q73" i="3"/>
  <c r="AB72" i="3"/>
  <c r="AA72" i="3"/>
  <c r="Z72" i="3"/>
  <c r="Y72" i="3"/>
  <c r="X72" i="3"/>
  <c r="W72" i="3"/>
  <c r="V72" i="3"/>
  <c r="Q72" i="3"/>
  <c r="P72" i="3"/>
  <c r="AB71" i="3"/>
  <c r="AK71" i="3" s="1"/>
  <c r="AA71" i="3"/>
  <c r="Z71" i="3"/>
  <c r="Y71" i="3"/>
  <c r="X71" i="3"/>
  <c r="W71" i="3"/>
  <c r="V71" i="3"/>
  <c r="Q71" i="3"/>
  <c r="P71" i="3"/>
  <c r="AB70" i="3"/>
  <c r="AA70" i="3"/>
  <c r="Z70" i="3"/>
  <c r="Y70" i="3"/>
  <c r="X70" i="3"/>
  <c r="W70" i="3"/>
  <c r="V70" i="3"/>
  <c r="Q70" i="3"/>
  <c r="P70" i="3"/>
  <c r="O70" i="3"/>
  <c r="AB69" i="3"/>
  <c r="AA69" i="3"/>
  <c r="Z69" i="3"/>
  <c r="Y69" i="3"/>
  <c r="X69" i="3"/>
  <c r="W69" i="3"/>
  <c r="V69" i="3"/>
  <c r="P69" i="3"/>
  <c r="O69" i="3"/>
  <c r="AB68" i="3"/>
  <c r="AK68" i="3" s="1"/>
  <c r="AA68" i="3"/>
  <c r="Z68" i="3"/>
  <c r="Y68" i="3"/>
  <c r="X68" i="3"/>
  <c r="W68" i="3"/>
  <c r="V68" i="3"/>
  <c r="O68" i="3"/>
  <c r="AB67" i="3"/>
  <c r="AK67" i="3" s="1"/>
  <c r="AA67" i="3"/>
  <c r="Z67" i="3"/>
  <c r="Y67" i="3"/>
  <c r="X67" i="3"/>
  <c r="W67" i="3"/>
  <c r="V67" i="3"/>
  <c r="AA66" i="3"/>
  <c r="Z66" i="3"/>
  <c r="Y66" i="3"/>
  <c r="X66" i="3"/>
  <c r="W66" i="3"/>
  <c r="V66" i="3"/>
  <c r="AB66" i="3"/>
  <c r="N4" i="1"/>
  <c r="M4" i="1"/>
  <c r="L4" i="1"/>
  <c r="K4" i="1"/>
  <c r="J4" i="1"/>
  <c r="I4" i="1"/>
  <c r="H4" i="1"/>
  <c r="G4" i="1"/>
  <c r="N3" i="1"/>
  <c r="N2" i="1"/>
  <c r="L2" i="1"/>
  <c r="M3" i="1" s="1"/>
  <c r="K2" i="1"/>
  <c r="J2" i="1"/>
  <c r="I2" i="1"/>
  <c r="H2" i="1"/>
  <c r="H3" i="1" s="1"/>
  <c r="AE196" i="3" l="1"/>
  <c r="AK134" i="3"/>
  <c r="AK142" i="3"/>
  <c r="O196" i="3"/>
  <c r="AG196" i="3" s="1"/>
  <c r="P197" i="3"/>
  <c r="AH197" i="3" s="1"/>
  <c r="P205" i="3"/>
  <c r="AZ155" i="3"/>
  <c r="AK102" i="3"/>
  <c r="AK110" i="3"/>
  <c r="AK150" i="3"/>
  <c r="BU88" i="3"/>
  <c r="BU94" i="3"/>
  <c r="BU118" i="3"/>
  <c r="BU150" i="3"/>
  <c r="AX104" i="3"/>
  <c r="AX120" i="3"/>
  <c r="BP120" i="3" s="1"/>
  <c r="AY121" i="3"/>
  <c r="BQ121" i="3" s="1"/>
  <c r="AY129" i="3"/>
  <c r="AY137" i="3"/>
  <c r="AY145" i="3"/>
  <c r="BO179" i="3"/>
  <c r="BU86" i="3"/>
  <c r="BU222" i="3"/>
  <c r="BO227" i="3"/>
  <c r="AJ158" i="3"/>
  <c r="AK78" i="3"/>
  <c r="AK88" i="3"/>
  <c r="AK70" i="3"/>
  <c r="BU126" i="3"/>
  <c r="BU142" i="3"/>
  <c r="AK118" i="3"/>
  <c r="BU102" i="3"/>
  <c r="BU104" i="3"/>
  <c r="AY242" i="3"/>
  <c r="BQ242" i="3" s="1"/>
  <c r="AE238" i="3"/>
  <c r="P209" i="3"/>
  <c r="BU99" i="3"/>
  <c r="BU171" i="3"/>
  <c r="AZ193" i="3"/>
  <c r="BO200" i="3"/>
  <c r="AZ201" i="3"/>
  <c r="BR201" i="3" s="1"/>
  <c r="AZ205" i="3"/>
  <c r="BR205" i="3" s="1"/>
  <c r="BB223" i="3"/>
  <c r="BO225" i="3"/>
  <c r="BB227" i="3"/>
  <c r="BT227" i="3" s="1"/>
  <c r="BU228" i="3"/>
  <c r="BO229" i="3"/>
  <c r="AZ230" i="3"/>
  <c r="BR230" i="3" s="1"/>
  <c r="BA242" i="3"/>
  <c r="BS242" i="3" s="1"/>
  <c r="P207" i="3"/>
  <c r="AH207" i="3" s="1"/>
  <c r="AX86" i="3"/>
  <c r="AX94" i="3"/>
  <c r="AX102" i="3"/>
  <c r="AZ120" i="3"/>
  <c r="AZ128" i="3"/>
  <c r="BT189" i="3"/>
  <c r="AY191" i="3"/>
  <c r="BQ191" i="3" s="1"/>
  <c r="AY195" i="3"/>
  <c r="BO207" i="3"/>
  <c r="AX219" i="3"/>
  <c r="BP219" i="3" s="1"/>
  <c r="BU67" i="3"/>
  <c r="I190" i="3"/>
  <c r="BU107" i="3"/>
  <c r="BT167" i="3"/>
  <c r="AY202" i="3"/>
  <c r="BQ202" i="3" s="1"/>
  <c r="AZ207" i="3"/>
  <c r="BR207" i="3" s="1"/>
  <c r="BU75" i="3"/>
  <c r="AX201" i="3"/>
  <c r="AZ247" i="3"/>
  <c r="BU83" i="3"/>
  <c r="N5" i="1"/>
  <c r="BS186" i="3"/>
  <c r="BU190" i="3"/>
  <c r="BT197" i="3"/>
  <c r="AX199" i="3"/>
  <c r="AZ203" i="3"/>
  <c r="BR203" i="3" s="1"/>
  <c r="BO204" i="3"/>
  <c r="BO209" i="3"/>
  <c r="AY220" i="3"/>
  <c r="AK166" i="3"/>
  <c r="AK174" i="3"/>
  <c r="AE176" i="3"/>
  <c r="AK186" i="3"/>
  <c r="AE188" i="3"/>
  <c r="AZ122" i="3"/>
  <c r="BR122" i="3" s="1"/>
  <c r="AZ130" i="3"/>
  <c r="AZ138" i="3"/>
  <c r="AZ146" i="3"/>
  <c r="BR146" i="3" s="1"/>
  <c r="BR164" i="3"/>
  <c r="BQ170" i="3"/>
  <c r="BS175" i="3"/>
  <c r="BQ176" i="3"/>
  <c r="BA208" i="3"/>
  <c r="BS208" i="3" s="1"/>
  <c r="BU229" i="3"/>
  <c r="O184" i="3"/>
  <c r="O188" i="3"/>
  <c r="AG188" i="3" s="1"/>
  <c r="AK206" i="3"/>
  <c r="AK214" i="3"/>
  <c r="Q215" i="3"/>
  <c r="AK222" i="3"/>
  <c r="AK230" i="3"/>
  <c r="AK238" i="3"/>
  <c r="AK246" i="3"/>
  <c r="BS164" i="3"/>
  <c r="BO177" i="3"/>
  <c r="BU191" i="3"/>
  <c r="BO194" i="3"/>
  <c r="BA231" i="3"/>
  <c r="BS231" i="3" s="1"/>
  <c r="AX238" i="3"/>
  <c r="BA243" i="3"/>
  <c r="AK159" i="3"/>
  <c r="AK167" i="3"/>
  <c r="AK175" i="3"/>
  <c r="AK183" i="3"/>
  <c r="AE185" i="3"/>
  <c r="AZ194" i="3"/>
  <c r="AY200" i="3"/>
  <c r="AK195" i="3"/>
  <c r="AK203" i="3"/>
  <c r="Q208" i="3"/>
  <c r="AI208" i="3" s="1"/>
  <c r="AK211" i="3"/>
  <c r="AE213" i="3"/>
  <c r="Q216" i="3"/>
  <c r="AK227" i="3"/>
  <c r="AK235" i="3"/>
  <c r="AK243" i="3"/>
  <c r="AE245" i="3"/>
  <c r="BQ80" i="3"/>
  <c r="AY112" i="3"/>
  <c r="BQ112" i="3" s="1"/>
  <c r="AY152" i="3"/>
  <c r="BP201" i="3"/>
  <c r="BU220" i="3"/>
  <c r="BT177" i="3"/>
  <c r="BR178" i="3"/>
  <c r="BU182" i="3"/>
  <c r="BT183" i="3"/>
  <c r="BS200" i="3"/>
  <c r="BO223" i="3"/>
  <c r="BB244" i="3"/>
  <c r="BT244" i="3" s="1"/>
  <c r="AK160" i="3"/>
  <c r="AK168" i="3"/>
  <c r="N170" i="3"/>
  <c r="AK172" i="3"/>
  <c r="AK176" i="3"/>
  <c r="AK184" i="3"/>
  <c r="AK192" i="3"/>
  <c r="AK196" i="3"/>
  <c r="AK200" i="3"/>
  <c r="AK204" i="3"/>
  <c r="AK220" i="3"/>
  <c r="AE222" i="3"/>
  <c r="AK228" i="3"/>
  <c r="AE230" i="3"/>
  <c r="BQ162" i="3"/>
  <c r="AX241" i="3"/>
  <c r="BP241" i="3" s="1"/>
  <c r="BP247" i="3"/>
  <c r="AK181" i="3"/>
  <c r="AK185" i="3"/>
  <c r="AY186" i="3"/>
  <c r="BQ186" i="3" s="1"/>
  <c r="BO192" i="3"/>
  <c r="BO198" i="3"/>
  <c r="BR247" i="3"/>
  <c r="O179" i="3"/>
  <c r="AK197" i="3"/>
  <c r="AK205" i="3"/>
  <c r="AK209" i="3"/>
  <c r="Q210" i="3"/>
  <c r="AI210" i="3" s="1"/>
  <c r="AK213" i="3"/>
  <c r="Q214" i="3"/>
  <c r="AE215" i="3"/>
  <c r="AK221" i="3"/>
  <c r="AK225" i="3"/>
  <c r="AY154" i="3"/>
  <c r="BQ169" i="3"/>
  <c r="BS174" i="3"/>
  <c r="BQ175" i="3"/>
  <c r="BT185" i="3"/>
  <c r="BS191" i="3"/>
  <c r="BS197" i="3"/>
  <c r="AK133" i="3"/>
  <c r="AK141" i="3"/>
  <c r="BA137" i="3"/>
  <c r="BS137" i="3" s="1"/>
  <c r="AY104" i="3"/>
  <c r="BQ104" i="3" s="1"/>
  <c r="AY148" i="3"/>
  <c r="AK85" i="3"/>
  <c r="AK93" i="3"/>
  <c r="BU93" i="3"/>
  <c r="BU141" i="3"/>
  <c r="BU101" i="3"/>
  <c r="BU125" i="3"/>
  <c r="BU133" i="3"/>
  <c r="AK69" i="3"/>
  <c r="AK149" i="3"/>
  <c r="BU77" i="3"/>
  <c r="BU85" i="3"/>
  <c r="BU117" i="3"/>
  <c r="AK101" i="3"/>
  <c r="BU109" i="3"/>
  <c r="BU69" i="3"/>
  <c r="AK77" i="3"/>
  <c r="AK117" i="3"/>
  <c r="AY100" i="3"/>
  <c r="BQ100" i="3" s="1"/>
  <c r="P101" i="3"/>
  <c r="AZ101" i="3"/>
  <c r="AZ149" i="3"/>
  <c r="BR149" i="3" s="1"/>
  <c r="AK109" i="3"/>
  <c r="AK125" i="3"/>
  <c r="BU149" i="3"/>
  <c r="BR111" i="3"/>
  <c r="BR151" i="3"/>
  <c r="BR153" i="3"/>
  <c r="BQ74" i="3"/>
  <c r="BQ85" i="3"/>
  <c r="BQ94" i="3"/>
  <c r="BR85" i="3"/>
  <c r="BQ86" i="3"/>
  <c r="BS67" i="3"/>
  <c r="BQ69" i="3"/>
  <c r="BR68" i="3"/>
  <c r="BS110" i="3"/>
  <c r="N172" i="3"/>
  <c r="AF172" i="3" s="1"/>
  <c r="N180" i="3"/>
  <c r="P190" i="3"/>
  <c r="P191" i="3"/>
  <c r="P192" i="3"/>
  <c r="AH192" i="3" s="1"/>
  <c r="P200" i="3"/>
  <c r="AY179" i="3"/>
  <c r="BQ179" i="3" s="1"/>
  <c r="AZ189" i="3"/>
  <c r="BR189" i="3" s="1"/>
  <c r="AY197" i="3"/>
  <c r="BQ197" i="3" s="1"/>
  <c r="BA210" i="3"/>
  <c r="BS210" i="3" s="1"/>
  <c r="BB219" i="3"/>
  <c r="BB238" i="3"/>
  <c r="BT238" i="3" s="1"/>
  <c r="AX245" i="3"/>
  <c r="AZ246" i="3"/>
  <c r="BB247" i="3"/>
  <c r="BT247" i="3" s="1"/>
  <c r="O197" i="3"/>
  <c r="AG197" i="3" s="1"/>
  <c r="P198" i="3"/>
  <c r="AH198" i="3" s="1"/>
  <c r="O206" i="3"/>
  <c r="AG206" i="3" s="1"/>
  <c r="AZ188" i="3"/>
  <c r="BR188" i="3" s="1"/>
  <c r="AX191" i="3"/>
  <c r="BP191" i="3" s="1"/>
  <c r="AY192" i="3"/>
  <c r="AY196" i="3"/>
  <c r="BB218" i="3"/>
  <c r="BT218" i="3" s="1"/>
  <c r="AX230" i="3"/>
  <c r="BP230" i="3" s="1"/>
  <c r="AY231" i="3"/>
  <c r="BQ231" i="3" s="1"/>
  <c r="AZ245" i="3"/>
  <c r="BR245" i="3" s="1"/>
  <c r="BB246" i="3"/>
  <c r="BT246" i="3" s="1"/>
  <c r="AZ221" i="3"/>
  <c r="BR221" i="3" s="1"/>
  <c r="AX234" i="3"/>
  <c r="BP234" i="3" s="1"/>
  <c r="AY235" i="3"/>
  <c r="O185" i="3"/>
  <c r="AG185" i="3" s="1"/>
  <c r="O195" i="3"/>
  <c r="AG195" i="3" s="1"/>
  <c r="P196" i="3"/>
  <c r="AH196" i="3" s="1"/>
  <c r="AX180" i="3"/>
  <c r="BP180" i="3" s="1"/>
  <c r="AZ199" i="3"/>
  <c r="BR199" i="3" s="1"/>
  <c r="AX205" i="3"/>
  <c r="BP205" i="3" s="1"/>
  <c r="AZ211" i="3"/>
  <c r="BR211" i="3" s="1"/>
  <c r="BA212" i="3"/>
  <c r="BS212" i="3" s="1"/>
  <c r="BB221" i="3"/>
  <c r="BT221" i="3" s="1"/>
  <c r="AZ234" i="3"/>
  <c r="BR234" i="3" s="1"/>
  <c r="BA235" i="3"/>
  <c r="BS235" i="3" s="1"/>
  <c r="AY243" i="3"/>
  <c r="BQ243" i="3" s="1"/>
  <c r="N174" i="3"/>
  <c r="AX171" i="3"/>
  <c r="BP171" i="3" s="1"/>
  <c r="AY184" i="3"/>
  <c r="AY198" i="3"/>
  <c r="BQ198" i="3" s="1"/>
  <c r="AZ206" i="3"/>
  <c r="BR206" i="3" s="1"/>
  <c r="AZ219" i="3"/>
  <c r="BR219" i="3" s="1"/>
  <c r="BA220" i="3"/>
  <c r="BS220" i="3" s="1"/>
  <c r="BB230" i="3"/>
  <c r="BT230" i="3" s="1"/>
  <c r="AZ238" i="3"/>
  <c r="O182" i="3"/>
  <c r="AG182" i="3" s="1"/>
  <c r="O190" i="3"/>
  <c r="N177" i="3"/>
  <c r="O178" i="3"/>
  <c r="O187" i="3"/>
  <c r="AG187" i="3" s="1"/>
  <c r="P188" i="3"/>
  <c r="AH188" i="3" s="1"/>
  <c r="P199" i="3"/>
  <c r="AH199" i="3" s="1"/>
  <c r="Q209" i="3"/>
  <c r="Q217" i="3"/>
  <c r="AI217" i="3" s="1"/>
  <c r="AX183" i="3"/>
  <c r="BP183" i="3" s="1"/>
  <c r="AZ198" i="3"/>
  <c r="BU219" i="3"/>
  <c r="AZ222" i="3"/>
  <c r="BR222" i="3" s="1"/>
  <c r="BA223" i="3"/>
  <c r="BS223" i="3" s="1"/>
  <c r="BB224" i="3"/>
  <c r="BT224" i="3" s="1"/>
  <c r="AX228" i="3"/>
  <c r="BP228" i="3" s="1"/>
  <c r="AY229" i="3"/>
  <c r="BQ229" i="3" s="1"/>
  <c r="BB236" i="3"/>
  <c r="BT236" i="3" s="1"/>
  <c r="AX239" i="3"/>
  <c r="BP239" i="3" s="1"/>
  <c r="AY240" i="3"/>
  <c r="BQ240" i="3" s="1"/>
  <c r="AY245" i="3"/>
  <c r="BQ245" i="3" s="1"/>
  <c r="BA246" i="3"/>
  <c r="BS246" i="3" s="1"/>
  <c r="N168" i="3"/>
  <c r="AF168" i="3" s="1"/>
  <c r="O186" i="3"/>
  <c r="BU158" i="3"/>
  <c r="AX176" i="3"/>
  <c r="BP176" i="3" s="1"/>
  <c r="AY190" i="3"/>
  <c r="BQ190" i="3" s="1"/>
  <c r="AZ191" i="3"/>
  <c r="BR191" i="3" s="1"/>
  <c r="AZ192" i="3"/>
  <c r="BR192" i="3" s="1"/>
  <c r="AW219" i="3"/>
  <c r="BO219" i="3" s="1"/>
  <c r="I158" i="3"/>
  <c r="AY182" i="3"/>
  <c r="BQ182" i="3" s="1"/>
  <c r="AZ190" i="3"/>
  <c r="AX195" i="3"/>
  <c r="BP195" i="3" s="1"/>
  <c r="AZ197" i="3"/>
  <c r="BR197" i="3" s="1"/>
  <c r="AZ204" i="3"/>
  <c r="BR204" i="3" s="1"/>
  <c r="AY211" i="3"/>
  <c r="BQ211" i="3" s="1"/>
  <c r="BA213" i="3"/>
  <c r="BS213" i="3" s="1"/>
  <c r="AY216" i="3"/>
  <c r="BQ216" i="3" s="1"/>
  <c r="BA217" i="3"/>
  <c r="BS217" i="3" s="1"/>
  <c r="BB222" i="3"/>
  <c r="BT222" i="3" s="1"/>
  <c r="AX226" i="3"/>
  <c r="BP226" i="3" s="1"/>
  <c r="AY227" i="3"/>
  <c r="AZ228" i="3"/>
  <c r="BR228" i="3" s="1"/>
  <c r="BA229" i="3"/>
  <c r="BS229" i="3" s="1"/>
  <c r="AX232" i="3"/>
  <c r="AY233" i="3"/>
  <c r="BQ233" i="3" s="1"/>
  <c r="AZ239" i="3"/>
  <c r="BA240" i="3"/>
  <c r="BS240" i="3" s="1"/>
  <c r="AX243" i="3"/>
  <c r="BP243" i="3" s="1"/>
  <c r="AY244" i="3"/>
  <c r="BQ244" i="3" s="1"/>
  <c r="BA245" i="3"/>
  <c r="BS245" i="3" s="1"/>
  <c r="AY248" i="3"/>
  <c r="BQ248" i="3" s="1"/>
  <c r="O180" i="3"/>
  <c r="AG180" i="3" s="1"/>
  <c r="AY178" i="3"/>
  <c r="BQ178" i="3" s="1"/>
  <c r="AY219" i="3"/>
  <c r="BQ219" i="3" s="1"/>
  <c r="O183" i="3"/>
  <c r="O194" i="3"/>
  <c r="P195" i="3"/>
  <c r="AH195" i="3" s="1"/>
  <c r="P203" i="3"/>
  <c r="AH203" i="3" s="1"/>
  <c r="Q213" i="3"/>
  <c r="AI213" i="3" s="1"/>
  <c r="O227" i="3"/>
  <c r="AG227" i="3" s="1"/>
  <c r="AX169" i="3"/>
  <c r="BP169" i="3" s="1"/>
  <c r="AY180" i="3"/>
  <c r="BQ180" i="3" s="1"/>
  <c r="AY181" i="3"/>
  <c r="AY187" i="3"/>
  <c r="AY188" i="3"/>
  <c r="BQ188" i="3" s="1"/>
  <c r="AY194" i="3"/>
  <c r="BQ194" i="3" s="1"/>
  <c r="AZ195" i="3"/>
  <c r="BR195" i="3" s="1"/>
  <c r="AZ196" i="3"/>
  <c r="BR196" i="3" s="1"/>
  <c r="AZ202" i="3"/>
  <c r="AY209" i="3"/>
  <c r="BQ209" i="3" s="1"/>
  <c r="BA211" i="3"/>
  <c r="BS211" i="3" s="1"/>
  <c r="AY215" i="3"/>
  <c r="BQ215" i="3" s="1"/>
  <c r="AX224" i="3"/>
  <c r="BP224" i="3" s="1"/>
  <c r="AY225" i="3"/>
  <c r="BQ225" i="3" s="1"/>
  <c r="AZ226" i="3"/>
  <c r="BR226" i="3" s="1"/>
  <c r="BA227" i="3"/>
  <c r="BS227" i="3" s="1"/>
  <c r="BB228" i="3"/>
  <c r="BT228" i="3" s="1"/>
  <c r="AZ232" i="3"/>
  <c r="BR232" i="3" s="1"/>
  <c r="BA233" i="3"/>
  <c r="BS233" i="3" s="1"/>
  <c r="AX236" i="3"/>
  <c r="BP236" i="3" s="1"/>
  <c r="AY237" i="3"/>
  <c r="BQ237" i="3" s="1"/>
  <c r="BB239" i="3"/>
  <c r="BT239" i="3" s="1"/>
  <c r="AZ243" i="3"/>
  <c r="BR243" i="3" s="1"/>
  <c r="BA244" i="3"/>
  <c r="BS244" i="3" s="1"/>
  <c r="AY247" i="3"/>
  <c r="BQ247" i="3" s="1"/>
  <c r="BA248" i="3"/>
  <c r="BS248" i="3" s="1"/>
  <c r="O193" i="3"/>
  <c r="P194" i="3"/>
  <c r="Q212" i="3"/>
  <c r="AI212" i="3" s="1"/>
  <c r="BA219" i="3"/>
  <c r="BS219" i="3" s="1"/>
  <c r="O181" i="3"/>
  <c r="AG181" i="3" s="1"/>
  <c r="O191" i="3"/>
  <c r="AG191" i="3" s="1"/>
  <c r="O192" i="3"/>
  <c r="AG192" i="3" s="1"/>
  <c r="P193" i="3"/>
  <c r="P201" i="3"/>
  <c r="AH201" i="3" s="1"/>
  <c r="Q211" i="3"/>
  <c r="AX173" i="3"/>
  <c r="BP173" i="3" s="1"/>
  <c r="AY193" i="3"/>
  <c r="BQ193" i="3" s="1"/>
  <c r="AZ200" i="3"/>
  <c r="BR200" i="3" s="1"/>
  <c r="AY207" i="3"/>
  <c r="BQ207" i="3" s="1"/>
  <c r="AZ208" i="3"/>
  <c r="BR208" i="3" s="1"/>
  <c r="BA209" i="3"/>
  <c r="BA215" i="3"/>
  <c r="BB220" i="3"/>
  <c r="BT220" i="3" s="1"/>
  <c r="AX222" i="3"/>
  <c r="AY223" i="3"/>
  <c r="BQ223" i="3" s="1"/>
  <c r="AZ224" i="3"/>
  <c r="BR224" i="3" s="1"/>
  <c r="BA225" i="3"/>
  <c r="BS225" i="3" s="1"/>
  <c r="BB226" i="3"/>
  <c r="BT226" i="3" s="1"/>
  <c r="BB232" i="3"/>
  <c r="AZ236" i="3"/>
  <c r="BA237" i="3"/>
  <c r="BS237" i="3" s="1"/>
  <c r="BB243" i="3"/>
  <c r="AY246" i="3"/>
  <c r="BQ246" i="3" s="1"/>
  <c r="BA247" i="3"/>
  <c r="BS247" i="3" s="1"/>
  <c r="BU95" i="3"/>
  <c r="BU111" i="3"/>
  <c r="BU143" i="3"/>
  <c r="AX82" i="3"/>
  <c r="AX90" i="3"/>
  <c r="BP90" i="3" s="1"/>
  <c r="AY91" i="3"/>
  <c r="BQ91" i="3" s="1"/>
  <c r="AX98" i="3"/>
  <c r="BP98" i="3" s="1"/>
  <c r="AY99" i="3"/>
  <c r="BQ99" i="3" s="1"/>
  <c r="AX106" i="3"/>
  <c r="AY107" i="3"/>
  <c r="BQ107" i="3" s="1"/>
  <c r="AZ108" i="3"/>
  <c r="BR108" i="3" s="1"/>
  <c r="AY115" i="3"/>
  <c r="AZ116" i="3"/>
  <c r="AX122" i="3"/>
  <c r="BP122" i="3" s="1"/>
  <c r="AY123" i="3"/>
  <c r="BQ123" i="3" s="1"/>
  <c r="AZ124" i="3"/>
  <c r="BR124" i="3" s="1"/>
  <c r="AY131" i="3"/>
  <c r="AZ132" i="3"/>
  <c r="BR132" i="3" s="1"/>
  <c r="AY139" i="3"/>
  <c r="BQ139" i="3" s="1"/>
  <c r="AZ140" i="3"/>
  <c r="BA150" i="3"/>
  <c r="AK87" i="3"/>
  <c r="AX97" i="3"/>
  <c r="BP97" i="3" s="1"/>
  <c r="BU135" i="3"/>
  <c r="BU119" i="3"/>
  <c r="AK111" i="3"/>
  <c r="AK127" i="3"/>
  <c r="BU79" i="3"/>
  <c r="BU103" i="3"/>
  <c r="AK95" i="3"/>
  <c r="AK135" i="3"/>
  <c r="AK143" i="3"/>
  <c r="BU71" i="3"/>
  <c r="BU87" i="3"/>
  <c r="AK79" i="3"/>
  <c r="BU151" i="3"/>
  <c r="AK72" i="3"/>
  <c r="AK152" i="3"/>
  <c r="BA101" i="3"/>
  <c r="BS101" i="3" s="1"/>
  <c r="BA133" i="3"/>
  <c r="BS133" i="3" s="1"/>
  <c r="BA141" i="3"/>
  <c r="BS141" i="3" s="1"/>
  <c r="AK80" i="3"/>
  <c r="AK104" i="3"/>
  <c r="AK120" i="3"/>
  <c r="BU72" i="3"/>
  <c r="BU120" i="3"/>
  <c r="BA148" i="3"/>
  <c r="BS148" i="3" s="1"/>
  <c r="BA156" i="3"/>
  <c r="BS156" i="3" s="1"/>
  <c r="AK96" i="3"/>
  <c r="BU80" i="3"/>
  <c r="BA131" i="3"/>
  <c r="BS131" i="3" s="1"/>
  <c r="BA139" i="3"/>
  <c r="BS139" i="3" s="1"/>
  <c r="AK128" i="3"/>
  <c r="BA154" i="3"/>
  <c r="BS154" i="3" s="1"/>
  <c r="O92" i="3"/>
  <c r="AG92" i="3" s="1"/>
  <c r="AK112" i="3"/>
  <c r="AY92" i="3"/>
  <c r="BQ92" i="3" s="1"/>
  <c r="BU128" i="3"/>
  <c r="BU136" i="3"/>
  <c r="BU144" i="3"/>
  <c r="AK136" i="3"/>
  <c r="AK144" i="3"/>
  <c r="BU96" i="3"/>
  <c r="AZ100" i="3"/>
  <c r="BR100" i="3" s="1"/>
  <c r="BU112" i="3"/>
  <c r="BU152" i="3"/>
  <c r="AX76" i="3"/>
  <c r="BP76" i="3" s="1"/>
  <c r="AX100" i="3"/>
  <c r="BP100" i="3" s="1"/>
  <c r="BA143" i="3"/>
  <c r="BQ83" i="3"/>
  <c r="BQ150" i="3"/>
  <c r="BQ152" i="3"/>
  <c r="BR69" i="3"/>
  <c r="BQ70" i="3"/>
  <c r="BR107" i="3"/>
  <c r="BP108" i="3"/>
  <c r="BR120" i="3"/>
  <c r="BQ101" i="3"/>
  <c r="BQ90" i="3"/>
  <c r="BQ148" i="3"/>
  <c r="BP149" i="3"/>
  <c r="BO127" i="3"/>
  <c r="BR105" i="3"/>
  <c r="BS103" i="3"/>
  <c r="BQ137" i="3"/>
  <c r="BQ145" i="3"/>
  <c r="BR89" i="3"/>
  <c r="AE243" i="3"/>
  <c r="BR160" i="3"/>
  <c r="BT162" i="3"/>
  <c r="BT169" i="3"/>
  <c r="BR173" i="3"/>
  <c r="AE211" i="3"/>
  <c r="AK217" i="3"/>
  <c r="BR185" i="3"/>
  <c r="BS180" i="3"/>
  <c r="BS187" i="3"/>
  <c r="AK164" i="3"/>
  <c r="AE183" i="3"/>
  <c r="BS159" i="3"/>
  <c r="BS167" i="3"/>
  <c r="BO190" i="3"/>
  <c r="BS193" i="3"/>
  <c r="BQ165" i="3"/>
  <c r="BU170" i="3"/>
  <c r="BU175" i="3"/>
  <c r="BU188" i="3"/>
  <c r="BT194" i="3"/>
  <c r="BU202" i="3"/>
  <c r="BT209" i="3"/>
  <c r="BU210" i="3"/>
  <c r="BU215" i="3"/>
  <c r="BQ220" i="3"/>
  <c r="BP238" i="3"/>
  <c r="AK161" i="3"/>
  <c r="AK177" i="3"/>
  <c r="BS190" i="3"/>
  <c r="BU198" i="3"/>
  <c r="BU206" i="3"/>
  <c r="BU240" i="3"/>
  <c r="BU245" i="3"/>
  <c r="BO246" i="3"/>
  <c r="BR161" i="3"/>
  <c r="BT163" i="3"/>
  <c r="BT195" i="3"/>
  <c r="AK226" i="3"/>
  <c r="AK242" i="3"/>
  <c r="BU181" i="3"/>
  <c r="AJ220" i="3"/>
  <c r="AJ228" i="3"/>
  <c r="BT234" i="3"/>
  <c r="BR238" i="3"/>
  <c r="BU172" i="3"/>
  <c r="BU183" i="3"/>
  <c r="BU184" i="3"/>
  <c r="BO185" i="3"/>
  <c r="BT204" i="3"/>
  <c r="AK193" i="3"/>
  <c r="AE220" i="3"/>
  <c r="BO163" i="3"/>
  <c r="BQ227" i="3"/>
  <c r="BP232" i="3"/>
  <c r="BR239" i="3"/>
  <c r="AK210" i="3"/>
  <c r="AI158" i="3"/>
  <c r="AK165" i="3"/>
  <c r="AK218" i="3"/>
  <c r="AE228" i="3"/>
  <c r="AK169" i="3"/>
  <c r="BU160" i="3"/>
  <c r="BO161" i="3"/>
  <c r="BO162" i="3"/>
  <c r="AK212" i="3"/>
  <c r="BR209" i="3"/>
  <c r="AE205" i="3"/>
  <c r="BS162" i="3"/>
  <c r="BS158" i="3"/>
  <c r="BR159" i="3"/>
  <c r="BT161" i="3"/>
  <c r="BR167" i="3"/>
  <c r="BR184" i="3"/>
  <c r="BO210" i="3"/>
  <c r="AE203" i="3"/>
  <c r="BS163" i="3"/>
  <c r="BT178" i="3"/>
  <c r="BR183" i="3"/>
  <c r="BS195" i="3"/>
  <c r="BS198" i="3"/>
  <c r="BT199" i="3"/>
  <c r="BP203" i="3"/>
  <c r="BQ204" i="3"/>
  <c r="BS206" i="3"/>
  <c r="AK182" i="3"/>
  <c r="AE236" i="3"/>
  <c r="BU174" i="3"/>
  <c r="BU179" i="3"/>
  <c r="BU180" i="3"/>
  <c r="BU186" i="3"/>
  <c r="BP187" i="3"/>
  <c r="BU187" i="3"/>
  <c r="BO188" i="3"/>
  <c r="BT191" i="3"/>
  <c r="BU193" i="3"/>
  <c r="BQ195" i="3"/>
  <c r="BU200" i="3"/>
  <c r="BT207" i="3"/>
  <c r="BU208" i="3"/>
  <c r="BU214" i="3"/>
  <c r="BU218" i="3"/>
  <c r="BQ160" i="3"/>
  <c r="BS169" i="3"/>
  <c r="BQ173" i="3"/>
  <c r="AH180" i="3"/>
  <c r="BU161" i="3"/>
  <c r="BR163" i="3"/>
  <c r="BT165" i="3"/>
  <c r="BQ187" i="3"/>
  <c r="BR202" i="3"/>
  <c r="BS203" i="3"/>
  <c r="BO206" i="3"/>
  <c r="BT212" i="3"/>
  <c r="AK234" i="3"/>
  <c r="BO183" i="3"/>
  <c r="BR193" i="3"/>
  <c r="BT215" i="3"/>
  <c r="BQ161" i="3"/>
  <c r="BS170" i="3"/>
  <c r="BQ174" i="3"/>
  <c r="BP178" i="3"/>
  <c r="BR194" i="3"/>
  <c r="BP199" i="3"/>
  <c r="BQ200" i="3"/>
  <c r="BS202" i="3"/>
  <c r="BT203" i="3"/>
  <c r="AK201" i="3"/>
  <c r="BT175" i="3"/>
  <c r="BT181" i="3"/>
  <c r="BT188" i="3"/>
  <c r="BO159" i="3"/>
  <c r="AK180" i="3"/>
  <c r="AK191" i="3"/>
  <c r="AE226" i="3"/>
  <c r="AK240" i="3"/>
  <c r="BU239" i="3"/>
  <c r="BO240" i="3"/>
  <c r="BR241" i="3"/>
  <c r="BU244" i="3"/>
  <c r="BU248" i="3"/>
  <c r="AK190" i="3"/>
  <c r="AK232" i="3"/>
  <c r="AE234" i="3"/>
  <c r="BT225" i="3"/>
  <c r="BU226" i="3"/>
  <c r="BU232" i="3"/>
  <c r="BO233" i="3"/>
  <c r="BU237" i="3"/>
  <c r="BU243" i="3"/>
  <c r="BO244" i="3"/>
  <c r="BU247" i="3"/>
  <c r="BO248" i="3"/>
  <c r="AK179" i="3"/>
  <c r="AK188" i="3"/>
  <c r="BT193" i="3"/>
  <c r="BO220" i="3"/>
  <c r="AK163" i="3"/>
  <c r="AE201" i="3"/>
  <c r="AK208" i="3"/>
  <c r="AK216" i="3"/>
  <c r="AK224" i="3"/>
  <c r="AK171" i="3"/>
  <c r="AK199" i="3"/>
  <c r="AK248" i="3"/>
  <c r="BT190" i="3"/>
  <c r="BS243" i="3"/>
  <c r="AK173" i="3"/>
  <c r="BU189" i="3"/>
  <c r="AK170" i="3"/>
  <c r="BQ166" i="3"/>
  <c r="BS173" i="3"/>
  <c r="BT214" i="3"/>
  <c r="BO221" i="3"/>
  <c r="BU162" i="3"/>
  <c r="BU163" i="3"/>
  <c r="BO164" i="3"/>
  <c r="BU169" i="3"/>
  <c r="BS172" i="3"/>
  <c r="BT179" i="3"/>
  <c r="BS183" i="3"/>
  <c r="BT186" i="3"/>
  <c r="BR190" i="3"/>
  <c r="BU194" i="3"/>
  <c r="BU195" i="3"/>
  <c r="BO196" i="3"/>
  <c r="BT200" i="3"/>
  <c r="BU201" i="3"/>
  <c r="BS205" i="3"/>
  <c r="BT206" i="3"/>
  <c r="BO208" i="3"/>
  <c r="BU209" i="3"/>
  <c r="BU227" i="3"/>
  <c r="BU238" i="3"/>
  <c r="AK178" i="3"/>
  <c r="AE200" i="3"/>
  <c r="AE241" i="3"/>
  <c r="BR158" i="3"/>
  <c r="BS161" i="3"/>
  <c r="BQ163" i="3"/>
  <c r="AE209" i="3"/>
  <c r="AK231" i="3"/>
  <c r="BQ235" i="3"/>
  <c r="AJ226" i="3"/>
  <c r="BU168" i="3"/>
  <c r="BU173" i="3"/>
  <c r="BU178" i="3"/>
  <c r="BU185" i="3"/>
  <c r="BT198" i="3"/>
  <c r="BU199" i="3"/>
  <c r="BU207" i="3"/>
  <c r="BU225" i="3"/>
  <c r="BU231" i="3"/>
  <c r="BU242" i="3"/>
  <c r="AK162" i="3"/>
  <c r="AK198" i="3"/>
  <c r="AK215" i="3"/>
  <c r="AJ180" i="3"/>
  <c r="BR180" i="3"/>
  <c r="BS184" i="3"/>
  <c r="BR187" i="3"/>
  <c r="BU213" i="3"/>
  <c r="BO214" i="3"/>
  <c r="BU217" i="3"/>
  <c r="BO218" i="3"/>
  <c r="BT223" i="3"/>
  <c r="BU224" i="3"/>
  <c r="BU236" i="3"/>
  <c r="BO237" i="3"/>
  <c r="BU246" i="3"/>
  <c r="AH158" i="3"/>
  <c r="AK187" i="3"/>
  <c r="AK207" i="3"/>
  <c r="AK239" i="3"/>
  <c r="AK247" i="3"/>
  <c r="BR246" i="3"/>
  <c r="BQ158" i="3"/>
  <c r="BU159" i="3"/>
  <c r="BO160" i="3"/>
  <c r="BU166" i="3"/>
  <c r="BO167" i="3"/>
  <c r="BU167" i="3"/>
  <c r="BO168" i="3"/>
  <c r="BT170" i="3"/>
  <c r="BO184" i="3"/>
  <c r="BR186" i="3"/>
  <c r="BS194" i="3"/>
  <c r="BU197" i="3"/>
  <c r="BS201" i="3"/>
  <c r="BU205" i="3"/>
  <c r="BS209" i="3"/>
  <c r="BT210" i="3"/>
  <c r="BO212" i="3"/>
  <c r="BU223" i="3"/>
  <c r="BU230" i="3"/>
  <c r="BO231" i="3"/>
  <c r="BU235" i="3"/>
  <c r="BU241" i="3"/>
  <c r="BO242" i="3"/>
  <c r="AE192" i="3"/>
  <c r="BP245" i="3"/>
  <c r="BQ159" i="3"/>
  <c r="BS165" i="3"/>
  <c r="BQ167" i="3"/>
  <c r="BT180" i="3"/>
  <c r="BQ184" i="3"/>
  <c r="BT187" i="3"/>
  <c r="BT219" i="3"/>
  <c r="AE217" i="3"/>
  <c r="AK223" i="3"/>
  <c r="BS160" i="3"/>
  <c r="BO211" i="3"/>
  <c r="BU164" i="3"/>
  <c r="BO165" i="3"/>
  <c r="BU165" i="3"/>
  <c r="BO166" i="3"/>
  <c r="BQ172" i="3"/>
  <c r="BT174" i="3"/>
  <c r="BS178" i="3"/>
  <c r="BU196" i="3"/>
  <c r="BR198" i="3"/>
  <c r="BS199" i="3"/>
  <c r="BT202" i="3"/>
  <c r="BU203" i="3"/>
  <c r="BS207" i="3"/>
  <c r="BT208" i="3"/>
  <c r="BU211" i="3"/>
  <c r="BU221" i="3"/>
  <c r="BP222" i="3"/>
  <c r="BT232" i="3"/>
  <c r="BU234" i="3"/>
  <c r="BO235" i="3"/>
  <c r="BR236" i="3"/>
  <c r="BT243" i="3"/>
  <c r="BR82" i="3"/>
  <c r="BR90" i="3"/>
  <c r="BQ95" i="3"/>
  <c r="BS111" i="3"/>
  <c r="BR70" i="3"/>
  <c r="BS104" i="3"/>
  <c r="BR147" i="3"/>
  <c r="BS113" i="3"/>
  <c r="BQ66" i="3"/>
  <c r="BQ79" i="3"/>
  <c r="BP84" i="3"/>
  <c r="BS99" i="3"/>
  <c r="BQ102" i="3"/>
  <c r="BS109" i="3"/>
  <c r="BO110" i="3"/>
  <c r="BQ154" i="3"/>
  <c r="BR155" i="3"/>
  <c r="BQ156" i="3"/>
  <c r="BQ105" i="3"/>
  <c r="BP80" i="3"/>
  <c r="BR99" i="3"/>
  <c r="BS102" i="3"/>
  <c r="BR106" i="3"/>
  <c r="BR67" i="3"/>
  <c r="BR88" i="3"/>
  <c r="BR93" i="3"/>
  <c r="BQ97" i="3"/>
  <c r="BQ68" i="3"/>
  <c r="BQ75" i="3"/>
  <c r="BS88" i="3"/>
  <c r="BQ89" i="3"/>
  <c r="BR94" i="3"/>
  <c r="BS107" i="3"/>
  <c r="BS115" i="3"/>
  <c r="BR116" i="3"/>
  <c r="BQ117" i="3"/>
  <c r="BR118" i="3"/>
  <c r="BQ119" i="3"/>
  <c r="BT67" i="3"/>
  <c r="BT68" i="3"/>
  <c r="BT69" i="3"/>
  <c r="BT70" i="3"/>
  <c r="BT71" i="3"/>
  <c r="BT72" i="3"/>
  <c r="BT73" i="3"/>
  <c r="BT74" i="3"/>
  <c r="BT75" i="3"/>
  <c r="BT76" i="3"/>
  <c r="BT77" i="3"/>
  <c r="BT78" i="3"/>
  <c r="BT79" i="3"/>
  <c r="BT81" i="3"/>
  <c r="BT83" i="3"/>
  <c r="BT85" i="3"/>
  <c r="BT87" i="3"/>
  <c r="BT88" i="3"/>
  <c r="BT89" i="3"/>
  <c r="BT90" i="3"/>
  <c r="BT91" i="3"/>
  <c r="BT93" i="3"/>
  <c r="BT94" i="3"/>
  <c r="BT95" i="3"/>
  <c r="BT98" i="3"/>
  <c r="BT100" i="3"/>
  <c r="BT102" i="3"/>
  <c r="BT104" i="3"/>
  <c r="BT108" i="3"/>
  <c r="BT111" i="3"/>
  <c r="BT112" i="3"/>
  <c r="BT115" i="3"/>
  <c r="BT116" i="3"/>
  <c r="BT117" i="3"/>
  <c r="BT118" i="3"/>
  <c r="BT120" i="3"/>
  <c r="BT122" i="3"/>
  <c r="BT124" i="3"/>
  <c r="BS143" i="3"/>
  <c r="BS145" i="3"/>
  <c r="BR83" i="3"/>
  <c r="BS85" i="3"/>
  <c r="BS97" i="3"/>
  <c r="BQ103" i="3"/>
  <c r="BS105" i="3"/>
  <c r="BQ127" i="3"/>
  <c r="BS100" i="3"/>
  <c r="BR109" i="3"/>
  <c r="BQ71" i="3"/>
  <c r="BR80" i="3"/>
  <c r="BR86" i="3"/>
  <c r="BS90" i="3"/>
  <c r="BR95" i="3"/>
  <c r="BQ98" i="3"/>
  <c r="BR103" i="3"/>
  <c r="BP66" i="3"/>
  <c r="BP67" i="3"/>
  <c r="BP69" i="3"/>
  <c r="BP71" i="3"/>
  <c r="BO75" i="3"/>
  <c r="BO79" i="3"/>
  <c r="BO81" i="3"/>
  <c r="BP82" i="3"/>
  <c r="BO83" i="3"/>
  <c r="BO85" i="3"/>
  <c r="BP86" i="3"/>
  <c r="BO87" i="3"/>
  <c r="BO92" i="3"/>
  <c r="BP94" i="3"/>
  <c r="BO96" i="3"/>
  <c r="BO97" i="3"/>
  <c r="BO99" i="3"/>
  <c r="BO101" i="3"/>
  <c r="BP102" i="3"/>
  <c r="BO103" i="3"/>
  <c r="BO105" i="3"/>
  <c r="BP106" i="3"/>
  <c r="BO107" i="3"/>
  <c r="BO117" i="3"/>
  <c r="BO119" i="3"/>
  <c r="BO121" i="3"/>
  <c r="BO123" i="3"/>
  <c r="BO125" i="3"/>
  <c r="BO129" i="3"/>
  <c r="BO131" i="3"/>
  <c r="BO133" i="3"/>
  <c r="BO135" i="3"/>
  <c r="BO137" i="3"/>
  <c r="BO139" i="3"/>
  <c r="BO141" i="3"/>
  <c r="BO143" i="3"/>
  <c r="BO145" i="3"/>
  <c r="BR71" i="3"/>
  <c r="BR76" i="3"/>
  <c r="BQ77" i="3"/>
  <c r="BQ81" i="3"/>
  <c r="BQ84" i="3"/>
  <c r="BR91" i="3"/>
  <c r="BS95" i="3"/>
  <c r="BS98" i="3"/>
  <c r="BP104" i="3"/>
  <c r="BS106" i="3"/>
  <c r="BS114" i="3"/>
  <c r="BR130" i="3"/>
  <c r="BQ131" i="3"/>
  <c r="BQ141" i="3"/>
  <c r="BS71" i="3"/>
  <c r="BQ72" i="3"/>
  <c r="BQ78" i="3"/>
  <c r="BR81" i="3"/>
  <c r="BR84" i="3"/>
  <c r="BR87" i="3"/>
  <c r="BR101" i="3"/>
  <c r="BQ110" i="3"/>
  <c r="BR114" i="3"/>
  <c r="BS83" i="3"/>
  <c r="BS66" i="3"/>
  <c r="BQ67" i="3"/>
  <c r="BR72" i="3"/>
  <c r="BQ73" i="3"/>
  <c r="BQ82" i="3"/>
  <c r="BS84" i="3"/>
  <c r="BQ88" i="3"/>
  <c r="BO115" i="3"/>
  <c r="BQ125" i="3"/>
  <c r="BR134" i="3"/>
  <c r="BQ135" i="3"/>
  <c r="BQ143" i="3"/>
  <c r="BS69" i="3"/>
  <c r="BS73" i="3"/>
  <c r="BS74" i="3"/>
  <c r="BS75" i="3"/>
  <c r="BS76" i="3"/>
  <c r="BS77" i="3"/>
  <c r="BS78" i="3"/>
  <c r="BS79" i="3"/>
  <c r="BS80" i="3"/>
  <c r="BS81" i="3"/>
  <c r="BS82" i="3"/>
  <c r="BS86" i="3"/>
  <c r="BS89" i="3"/>
  <c r="AE148" i="3"/>
  <c r="BA152" i="3"/>
  <c r="BS152" i="3" s="1"/>
  <c r="AJ131" i="3"/>
  <c r="AJ135" i="3"/>
  <c r="AE81" i="3"/>
  <c r="AE99" i="3"/>
  <c r="AE116" i="3"/>
  <c r="AE118" i="3"/>
  <c r="AE119" i="3"/>
  <c r="AE179" i="3"/>
  <c r="AI180" i="3"/>
  <c r="AJ234" i="3"/>
  <c r="AE207" i="3"/>
  <c r="AE224" i="3"/>
  <c r="AE187" i="3"/>
  <c r="AH190" i="3"/>
  <c r="AJ206" i="3"/>
  <c r="AI196" i="3"/>
  <c r="AJ197" i="3"/>
  <c r="AJ214" i="3"/>
  <c r="AJ222" i="3"/>
  <c r="AJ230" i="3"/>
  <c r="AE232" i="3"/>
  <c r="AF180" i="3"/>
  <c r="BB126" i="3"/>
  <c r="BT126" i="3" s="1"/>
  <c r="BB127" i="3"/>
  <c r="BT127" i="3" s="1"/>
  <c r="BB128" i="3"/>
  <c r="BT128" i="3" s="1"/>
  <c r="BB129" i="3"/>
  <c r="BT129" i="3" s="1"/>
  <c r="BB130" i="3"/>
  <c r="BT130" i="3" s="1"/>
  <c r="BB132" i="3"/>
  <c r="BT132" i="3" s="1"/>
  <c r="BB134" i="3"/>
  <c r="BT134" i="3" s="1"/>
  <c r="BB135" i="3"/>
  <c r="BT135" i="3" s="1"/>
  <c r="BB136" i="3"/>
  <c r="BT136" i="3" s="1"/>
  <c r="BB138" i="3"/>
  <c r="BT138" i="3" s="1"/>
  <c r="BB140" i="3"/>
  <c r="BT140" i="3" s="1"/>
  <c r="BB142" i="3"/>
  <c r="BT142" i="3" s="1"/>
  <c r="BB144" i="3"/>
  <c r="BT144" i="3" s="1"/>
  <c r="BB146" i="3"/>
  <c r="BT146" i="3" s="1"/>
  <c r="BB147" i="3"/>
  <c r="BT147" i="3" s="1"/>
  <c r="BB149" i="3"/>
  <c r="BT149" i="3" s="1"/>
  <c r="BB151" i="3"/>
  <c r="BT151" i="3" s="1"/>
  <c r="BB153" i="3"/>
  <c r="BT153" i="3" s="1"/>
  <c r="BA119" i="3"/>
  <c r="BS119" i="3" s="1"/>
  <c r="BB155" i="3"/>
  <c r="BT155" i="3" s="1"/>
  <c r="BA123" i="3"/>
  <c r="BS123" i="3" s="1"/>
  <c r="BA116" i="3"/>
  <c r="BS116" i="3" s="1"/>
  <c r="BA117" i="3"/>
  <c r="BS117" i="3" s="1"/>
  <c r="BA120" i="3"/>
  <c r="BS120" i="3" s="1"/>
  <c r="Q124" i="3"/>
  <c r="AI124" i="3" s="1"/>
  <c r="BA121" i="3"/>
  <c r="BS121" i="3" s="1"/>
  <c r="BA124" i="3"/>
  <c r="BS124" i="3" s="1"/>
  <c r="AX109" i="3"/>
  <c r="BP109" i="3" s="1"/>
  <c r="AX111" i="3"/>
  <c r="BP111" i="3" s="1"/>
  <c r="AX114" i="3"/>
  <c r="BP114" i="3" s="1"/>
  <c r="AX116" i="3"/>
  <c r="BP116" i="3" s="1"/>
  <c r="AX118" i="3"/>
  <c r="BP118" i="3" s="1"/>
  <c r="AX124" i="3"/>
  <c r="BP124" i="3" s="1"/>
  <c r="AX126" i="3"/>
  <c r="BP126" i="3" s="1"/>
  <c r="AX127" i="3"/>
  <c r="BP127" i="3" s="1"/>
  <c r="AX128" i="3"/>
  <c r="BP128" i="3" s="1"/>
  <c r="AX130" i="3"/>
  <c r="BP130" i="3" s="1"/>
  <c r="AX132" i="3"/>
  <c r="BP132" i="3" s="1"/>
  <c r="AX134" i="3"/>
  <c r="BP134" i="3" s="1"/>
  <c r="AX136" i="3"/>
  <c r="BP136" i="3" s="1"/>
  <c r="AX138" i="3"/>
  <c r="BP138" i="3" s="1"/>
  <c r="AX140" i="3"/>
  <c r="BP140" i="3" s="1"/>
  <c r="AX142" i="3"/>
  <c r="BP142" i="3" s="1"/>
  <c r="AX144" i="3"/>
  <c r="BP144" i="3" s="1"/>
  <c r="AX146" i="3"/>
  <c r="BP146" i="3" s="1"/>
  <c r="AX147" i="3"/>
  <c r="BP147" i="3" s="1"/>
  <c r="AX151" i="3"/>
  <c r="BP151" i="3" s="1"/>
  <c r="AX153" i="3"/>
  <c r="BP153" i="3" s="1"/>
  <c r="AX155" i="3"/>
  <c r="BP155" i="3" s="1"/>
  <c r="Q116" i="3"/>
  <c r="AI116" i="3" s="1"/>
  <c r="BA125" i="3"/>
  <c r="BS125" i="3" s="1"/>
  <c r="Q119" i="3"/>
  <c r="BA122" i="3"/>
  <c r="BS122" i="3" s="1"/>
  <c r="BA118" i="3"/>
  <c r="BS118" i="3" s="1"/>
  <c r="BB133" i="3"/>
  <c r="BT133" i="3" s="1"/>
  <c r="BA135" i="3"/>
  <c r="BS135" i="3" s="1"/>
  <c r="I66" i="3"/>
  <c r="BB131" i="3"/>
  <c r="BT131" i="3" s="1"/>
  <c r="BA129" i="3"/>
  <c r="BS129" i="3" s="1"/>
  <c r="BA127" i="3"/>
  <c r="BS127" i="3" s="1"/>
  <c r="AW146" i="3"/>
  <c r="BO146" i="3" s="1"/>
  <c r="AW114" i="3"/>
  <c r="BO114" i="3" s="1"/>
  <c r="AW66" i="3"/>
  <c r="BO66" i="3" s="1"/>
  <c r="AW116" i="3"/>
  <c r="BO116" i="3" s="1"/>
  <c r="AE112" i="3"/>
  <c r="AE173" i="3"/>
  <c r="AE175" i="3"/>
  <c r="AE73" i="3"/>
  <c r="AE108" i="3"/>
  <c r="AE114" i="3"/>
  <c r="AG171" i="3"/>
  <c r="AI171" i="3"/>
  <c r="AJ174" i="3"/>
  <c r="AG175" i="3"/>
  <c r="AI175" i="3"/>
  <c r="AH176" i="3"/>
  <c r="AJ176" i="3"/>
  <c r="AG177" i="3"/>
  <c r="AI177" i="3"/>
  <c r="AG179" i="3"/>
  <c r="AI179" i="3"/>
  <c r="AH181" i="3"/>
  <c r="AJ181" i="3"/>
  <c r="AI182" i="3"/>
  <c r="AG190" i="3"/>
  <c r="AI190" i="3"/>
  <c r="AI191" i="3"/>
  <c r="AI193" i="3"/>
  <c r="AH194" i="3"/>
  <c r="AJ202" i="3"/>
  <c r="AJ204" i="3"/>
  <c r="AI205" i="3"/>
  <c r="AE206" i="3"/>
  <c r="AI206" i="3"/>
  <c r="AJ213" i="3"/>
  <c r="AI214" i="3"/>
  <c r="AE70" i="3"/>
  <c r="AE83" i="3"/>
  <c r="AE98" i="3"/>
  <c r="AE103" i="3"/>
  <c r="AE106" i="3"/>
  <c r="AE110" i="3"/>
  <c r="AE125" i="3"/>
  <c r="AE126" i="3"/>
  <c r="AE129" i="3"/>
  <c r="AE133" i="3"/>
  <c r="AE141" i="3"/>
  <c r="AE145" i="3"/>
  <c r="AE146" i="3"/>
  <c r="AE149" i="3"/>
  <c r="AH159" i="3"/>
  <c r="AG160" i="3"/>
  <c r="AI160" i="3"/>
  <c r="AH161" i="3"/>
  <c r="AG162" i="3"/>
  <c r="AI162" i="3"/>
  <c r="AH163" i="3"/>
  <c r="AG164" i="3"/>
  <c r="AI164" i="3"/>
  <c r="AH165" i="3"/>
  <c r="AG166" i="3"/>
  <c r="AI166" i="3"/>
  <c r="AH171" i="3"/>
  <c r="AJ171" i="3"/>
  <c r="AX220" i="3"/>
  <c r="BP220" i="3" s="1"/>
  <c r="AZ220" i="3"/>
  <c r="BR220" i="3" s="1"/>
  <c r="AX221" i="3"/>
  <c r="BP221" i="3" s="1"/>
  <c r="AY222" i="3"/>
  <c r="BQ222" i="3" s="1"/>
  <c r="AX223" i="3"/>
  <c r="BP223" i="3" s="1"/>
  <c r="AY224" i="3"/>
  <c r="BQ224" i="3" s="1"/>
  <c r="AX225" i="3"/>
  <c r="BP225" i="3" s="1"/>
  <c r="AY226" i="3"/>
  <c r="BQ226" i="3" s="1"/>
  <c r="AX227" i="3"/>
  <c r="BP227" i="3" s="1"/>
  <c r="AY228" i="3"/>
  <c r="BQ228" i="3" s="1"/>
  <c r="AY221" i="3"/>
  <c r="BQ221" i="3" s="1"/>
  <c r="BA221" i="3"/>
  <c r="BS221" i="3" s="1"/>
  <c r="AW222" i="3"/>
  <c r="BO222" i="3" s="1"/>
  <c r="BA222" i="3"/>
  <c r="BS222" i="3" s="1"/>
  <c r="AZ223" i="3"/>
  <c r="BR223" i="3" s="1"/>
  <c r="AW224" i="3"/>
  <c r="BO224" i="3" s="1"/>
  <c r="BA224" i="3"/>
  <c r="BS224" i="3" s="1"/>
  <c r="AZ225" i="3"/>
  <c r="BR225" i="3" s="1"/>
  <c r="AW226" i="3"/>
  <c r="BO226" i="3" s="1"/>
  <c r="BA226" i="3"/>
  <c r="BS226" i="3" s="1"/>
  <c r="AZ227" i="3"/>
  <c r="BR227" i="3" s="1"/>
  <c r="AW228" i="3"/>
  <c r="BO228" i="3" s="1"/>
  <c r="BA228" i="3"/>
  <c r="BS228" i="3" s="1"/>
  <c r="AX229" i="3"/>
  <c r="BP229" i="3" s="1"/>
  <c r="AZ229" i="3"/>
  <c r="BR229" i="3" s="1"/>
  <c r="BB229" i="3"/>
  <c r="BT229" i="3" s="1"/>
  <c r="AW230" i="3"/>
  <c r="BO230" i="3" s="1"/>
  <c r="AY230" i="3"/>
  <c r="BQ230" i="3" s="1"/>
  <c r="BA230" i="3"/>
  <c r="BS230" i="3" s="1"/>
  <c r="AX231" i="3"/>
  <c r="BP231" i="3" s="1"/>
  <c r="AZ231" i="3"/>
  <c r="BR231" i="3" s="1"/>
  <c r="BB231" i="3"/>
  <c r="BT231" i="3" s="1"/>
  <c r="AW232" i="3"/>
  <c r="BO232" i="3" s="1"/>
  <c r="AY232" i="3"/>
  <c r="BQ232" i="3" s="1"/>
  <c r="BA232" i="3"/>
  <c r="BS232" i="3" s="1"/>
  <c r="AX233" i="3"/>
  <c r="BP233" i="3" s="1"/>
  <c r="AZ233" i="3"/>
  <c r="BR233" i="3" s="1"/>
  <c r="BB233" i="3"/>
  <c r="BT233" i="3" s="1"/>
  <c r="AW234" i="3"/>
  <c r="BO234" i="3" s="1"/>
  <c r="AY234" i="3"/>
  <c r="BQ234" i="3" s="1"/>
  <c r="BA234" i="3"/>
  <c r="BS234" i="3" s="1"/>
  <c r="AX235" i="3"/>
  <c r="BP235" i="3" s="1"/>
  <c r="AZ235" i="3"/>
  <c r="BR235" i="3" s="1"/>
  <c r="BB235" i="3"/>
  <c r="BT235" i="3" s="1"/>
  <c r="AW236" i="3"/>
  <c r="BO236" i="3" s="1"/>
  <c r="AY236" i="3"/>
  <c r="BQ236" i="3" s="1"/>
  <c r="BA236" i="3"/>
  <c r="BS236" i="3" s="1"/>
  <c r="AX237" i="3"/>
  <c r="BP237" i="3" s="1"/>
  <c r="AZ237" i="3"/>
  <c r="BR237" i="3" s="1"/>
  <c r="BB237" i="3"/>
  <c r="BT237" i="3" s="1"/>
  <c r="AW238" i="3"/>
  <c r="BO238" i="3" s="1"/>
  <c r="AY238" i="3"/>
  <c r="BQ238" i="3" s="1"/>
  <c r="AY239" i="3"/>
  <c r="BQ239" i="3" s="1"/>
  <c r="AX240" i="3"/>
  <c r="BP240" i="3" s="1"/>
  <c r="BB240" i="3"/>
  <c r="BT240" i="3" s="1"/>
  <c r="BB241" i="3"/>
  <c r="BT241" i="3" s="1"/>
  <c r="BA241" i="3"/>
  <c r="BS241" i="3" s="1"/>
  <c r="AY241" i="3"/>
  <c r="BQ241" i="3" s="1"/>
  <c r="BA238" i="3"/>
  <c r="BS238" i="3" s="1"/>
  <c r="AW239" i="3"/>
  <c r="BO239" i="3" s="1"/>
  <c r="BA239" i="3"/>
  <c r="BS239" i="3" s="1"/>
  <c r="AZ240" i="3"/>
  <c r="BR240" i="3" s="1"/>
  <c r="AW241" i="3"/>
  <c r="BO241" i="3" s="1"/>
  <c r="AX242" i="3"/>
  <c r="BP242" i="3" s="1"/>
  <c r="AZ242" i="3"/>
  <c r="BR242" i="3" s="1"/>
  <c r="BB242" i="3"/>
  <c r="BT242" i="3" s="1"/>
  <c r="AW243" i="3"/>
  <c r="BO243" i="3" s="1"/>
  <c r="AX244" i="3"/>
  <c r="BP244" i="3" s="1"/>
  <c r="AW245" i="3"/>
  <c r="BO245" i="3" s="1"/>
  <c r="AX246" i="3"/>
  <c r="BP246" i="3" s="1"/>
  <c r="AW247" i="3"/>
  <c r="BO247" i="3" s="1"/>
  <c r="AX248" i="3"/>
  <c r="BP248" i="3" s="1"/>
  <c r="AZ248" i="3"/>
  <c r="BR248" i="3" s="1"/>
  <c r="BB248" i="3"/>
  <c r="BT248" i="3" s="1"/>
  <c r="AE94" i="3"/>
  <c r="AE121" i="3"/>
  <c r="AE123" i="3"/>
  <c r="AJ129" i="3"/>
  <c r="AE131" i="3"/>
  <c r="AJ133" i="3"/>
  <c r="AE137" i="3"/>
  <c r="AE139" i="3"/>
  <c r="AE143" i="3"/>
  <c r="AE147" i="3"/>
  <c r="AE151" i="3"/>
  <c r="AE152" i="3"/>
  <c r="AE153" i="3"/>
  <c r="AE155" i="3"/>
  <c r="I171" i="3"/>
  <c r="I181" i="3"/>
  <c r="N184" i="3"/>
  <c r="AF184" i="3" s="1"/>
  <c r="N186" i="3"/>
  <c r="AF186" i="3" s="1"/>
  <c r="I194" i="3"/>
  <c r="O202" i="3"/>
  <c r="AJ212" i="3"/>
  <c r="O213" i="3"/>
  <c r="AG213" i="3" s="1"/>
  <c r="I213" i="3"/>
  <c r="N214" i="3"/>
  <c r="AF214" i="3" s="1"/>
  <c r="P214" i="3"/>
  <c r="AH214" i="3" s="1"/>
  <c r="AJ215" i="3"/>
  <c r="O216" i="3"/>
  <c r="AG216" i="3" s="1"/>
  <c r="AI216" i="3"/>
  <c r="P217" i="3"/>
  <c r="AH217" i="3" s="1"/>
  <c r="AJ217" i="3"/>
  <c r="AJ231" i="3"/>
  <c r="AJ233" i="3"/>
  <c r="AJ235" i="3"/>
  <c r="AJ237" i="3"/>
  <c r="AJ241" i="3"/>
  <c r="AJ245" i="3"/>
  <c r="O246" i="3"/>
  <c r="AG246" i="3" s="1"/>
  <c r="Q246" i="3"/>
  <c r="AI246" i="3" s="1"/>
  <c r="P247" i="3"/>
  <c r="AH247" i="3" s="1"/>
  <c r="AJ247" i="3"/>
  <c r="O248" i="3"/>
  <c r="AG248" i="3" s="1"/>
  <c r="Q248" i="3"/>
  <c r="AI248" i="3" s="1"/>
  <c r="BO73" i="3"/>
  <c r="BP74" i="3"/>
  <c r="BR74" i="3"/>
  <c r="BQ76" i="3"/>
  <c r="BO77" i="3"/>
  <c r="BP78" i="3"/>
  <c r="BR78" i="3"/>
  <c r="BT80" i="3"/>
  <c r="BT82" i="3"/>
  <c r="BT84" i="3"/>
  <c r="BT86" i="3"/>
  <c r="BO89" i="3"/>
  <c r="BO91" i="3"/>
  <c r="BS92" i="3"/>
  <c r="BO93" i="3"/>
  <c r="BS94" i="3"/>
  <c r="BO95" i="3"/>
  <c r="BQ96" i="3"/>
  <c r="BS96" i="3"/>
  <c r="BR97" i="3"/>
  <c r="BT97" i="3"/>
  <c r="BR98" i="3"/>
  <c r="BT99" i="3"/>
  <c r="BT101" i="3"/>
  <c r="BR102" i="3"/>
  <c r="BT103" i="3"/>
  <c r="BR104" i="3"/>
  <c r="BT105" i="3"/>
  <c r="BS108" i="3"/>
  <c r="BT106" i="3"/>
  <c r="BT107" i="3"/>
  <c r="BT109" i="3"/>
  <c r="BT110" i="3"/>
  <c r="BO112" i="3"/>
  <c r="BS112" i="3"/>
  <c r="BT113" i="3"/>
  <c r="BT114" i="3"/>
  <c r="BQ115" i="3"/>
  <c r="BT119" i="3"/>
  <c r="BT121" i="3"/>
  <c r="BT123" i="3"/>
  <c r="BT125" i="3"/>
  <c r="BR126" i="3"/>
  <c r="BR127" i="3"/>
  <c r="BR128" i="3"/>
  <c r="BQ129" i="3"/>
  <c r="BQ133" i="3"/>
  <c r="BR136" i="3"/>
  <c r="BR138" i="3"/>
  <c r="BR140" i="3"/>
  <c r="BR142" i="3"/>
  <c r="BR144" i="3"/>
  <c r="BO148" i="3"/>
  <c r="BO150" i="3"/>
  <c r="BS150" i="3"/>
  <c r="BO152" i="3"/>
  <c r="BO154" i="3"/>
  <c r="BO156" i="3"/>
  <c r="AX160" i="3"/>
  <c r="BP160" i="3" s="1"/>
  <c r="AX162" i="3"/>
  <c r="BP162" i="3" s="1"/>
  <c r="AX164" i="3"/>
  <c r="BP164" i="3" s="1"/>
  <c r="AX166" i="3"/>
  <c r="BP166" i="3" s="1"/>
  <c r="AX168" i="3"/>
  <c r="BP168" i="3" s="1"/>
  <c r="AX177" i="3"/>
  <c r="BP177" i="3" s="1"/>
  <c r="BR177" i="3"/>
  <c r="BR179" i="3"/>
  <c r="BS68" i="3"/>
  <c r="BS70" i="3"/>
  <c r="BS72" i="3"/>
  <c r="BP158" i="3"/>
  <c r="AW158" i="3"/>
  <c r="BQ168" i="3"/>
  <c r="BS168" i="3"/>
  <c r="BO170" i="3"/>
  <c r="AX170" i="3"/>
  <c r="BP170" i="3" s="1"/>
  <c r="BR170" i="3"/>
  <c r="BO172" i="3"/>
  <c r="AX172" i="3"/>
  <c r="BP172" i="3" s="1"/>
  <c r="BR172" i="3"/>
  <c r="BO174" i="3"/>
  <c r="AX174" i="3"/>
  <c r="BP174" i="3" s="1"/>
  <c r="BR174" i="3"/>
  <c r="BR176" i="3"/>
  <c r="BT176" i="3"/>
  <c r="BO181" i="3"/>
  <c r="AY189" i="3"/>
  <c r="BQ189" i="3" s="1"/>
  <c r="BA189" i="3"/>
  <c r="BS189" i="3" s="1"/>
  <c r="AX214" i="3"/>
  <c r="BP214" i="3" s="1"/>
  <c r="BQ181" i="3"/>
  <c r="BS181" i="3"/>
  <c r="BR181" i="3"/>
  <c r="AX182" i="3"/>
  <c r="BP182" i="3" s="1"/>
  <c r="AX185" i="3"/>
  <c r="BP185" i="3" s="1"/>
  <c r="BS185" i="3"/>
  <c r="BS188" i="3"/>
  <c r="BO189" i="3"/>
  <c r="AX189" i="3"/>
  <c r="BP189" i="3" s="1"/>
  <c r="BQ192" i="3"/>
  <c r="BS192" i="3"/>
  <c r="AX193" i="3"/>
  <c r="BP193" i="3" s="1"/>
  <c r="BQ196" i="3"/>
  <c r="BS196" i="3"/>
  <c r="AX197" i="3"/>
  <c r="BP197" i="3" s="1"/>
  <c r="AX206" i="3"/>
  <c r="BP206" i="3" s="1"/>
  <c r="AX208" i="3"/>
  <c r="BP208" i="3" s="1"/>
  <c r="AX210" i="3"/>
  <c r="BP210" i="3" s="1"/>
  <c r="AZ210" i="3"/>
  <c r="BR210" i="3" s="1"/>
  <c r="AX212" i="3"/>
  <c r="BP212" i="3" s="1"/>
  <c r="AZ212" i="3"/>
  <c r="BR212" i="3" s="1"/>
  <c r="AZ213" i="3"/>
  <c r="BR213" i="3" s="1"/>
  <c r="BT213" i="3"/>
  <c r="AY214" i="3"/>
  <c r="BQ214" i="3" s="1"/>
  <c r="AZ215" i="3"/>
  <c r="BR215" i="3" s="1"/>
  <c r="BO216" i="3"/>
  <c r="AX217" i="3"/>
  <c r="BP217" i="3" s="1"/>
  <c r="AZ217" i="3"/>
  <c r="BR217" i="3" s="1"/>
  <c r="BT217" i="3"/>
  <c r="AY218" i="3"/>
  <c r="BQ218" i="3" s="1"/>
  <c r="BA218" i="3"/>
  <c r="BS218" i="3" s="1"/>
  <c r="AX190" i="3"/>
  <c r="BP190" i="3" s="1"/>
  <c r="AW191" i="3"/>
  <c r="BO191" i="3" s="1"/>
  <c r="AX192" i="3"/>
  <c r="BP192" i="3" s="1"/>
  <c r="AW193" i="3"/>
  <c r="BO193" i="3" s="1"/>
  <c r="AX194" i="3"/>
  <c r="BP194" i="3" s="1"/>
  <c r="AW195" i="3"/>
  <c r="BO195" i="3" s="1"/>
  <c r="AX196" i="3"/>
  <c r="BP196" i="3" s="1"/>
  <c r="AW197" i="3"/>
  <c r="BO197" i="3" s="1"/>
  <c r="AX198" i="3"/>
  <c r="BP198" i="3" s="1"/>
  <c r="AW199" i="3"/>
  <c r="BO199" i="3" s="1"/>
  <c r="AY199" i="3"/>
  <c r="BQ199" i="3" s="1"/>
  <c r="AX200" i="3"/>
  <c r="BP200" i="3" s="1"/>
  <c r="AW201" i="3"/>
  <c r="BO201" i="3" s="1"/>
  <c r="AY201" i="3"/>
  <c r="BQ201" i="3" s="1"/>
  <c r="AX202" i="3"/>
  <c r="BP202" i="3" s="1"/>
  <c r="AW203" i="3"/>
  <c r="BO203" i="3" s="1"/>
  <c r="AY203" i="3"/>
  <c r="BQ203" i="3" s="1"/>
  <c r="AX204" i="3"/>
  <c r="BP204" i="3" s="1"/>
  <c r="AW205" i="3"/>
  <c r="BO205" i="3" s="1"/>
  <c r="AY205" i="3"/>
  <c r="BQ205" i="3" s="1"/>
  <c r="AX213" i="3"/>
  <c r="BP213" i="3" s="1"/>
  <c r="AW213" i="3"/>
  <c r="BO213" i="3" s="1"/>
  <c r="BA216" i="3"/>
  <c r="BS216" i="3" s="1"/>
  <c r="AZ216" i="3"/>
  <c r="BR216" i="3" s="1"/>
  <c r="AY206" i="3"/>
  <c r="BQ206" i="3" s="1"/>
  <c r="AX207" i="3"/>
  <c r="BP207" i="3" s="1"/>
  <c r="AY208" i="3"/>
  <c r="BQ208" i="3" s="1"/>
  <c r="AX209" i="3"/>
  <c r="BP209" i="3" s="1"/>
  <c r="AY210" i="3"/>
  <c r="BQ210" i="3" s="1"/>
  <c r="AX211" i="3"/>
  <c r="BP211" i="3" s="1"/>
  <c r="AY212" i="3"/>
  <c r="BQ212" i="3" s="1"/>
  <c r="AY213" i="3"/>
  <c r="BQ213" i="3" s="1"/>
  <c r="BA214" i="3"/>
  <c r="BS214" i="3" s="1"/>
  <c r="AZ214" i="3"/>
  <c r="BR214" i="3" s="1"/>
  <c r="AX215" i="3"/>
  <c r="BP215" i="3" s="1"/>
  <c r="AW215" i="3"/>
  <c r="BO215" i="3" s="1"/>
  <c r="BS215" i="3"/>
  <c r="AX216" i="3"/>
  <c r="BP216" i="3" s="1"/>
  <c r="AW217" i="3"/>
  <c r="BO217" i="3" s="1"/>
  <c r="AZ218" i="3"/>
  <c r="BR218" i="3" s="1"/>
  <c r="AY217" i="3"/>
  <c r="BQ217" i="3" s="1"/>
  <c r="AX218" i="3"/>
  <c r="BP218" i="3" s="1"/>
  <c r="AW187" i="3"/>
  <c r="BO187" i="3" s="1"/>
  <c r="AX188" i="3"/>
  <c r="BP188" i="3" s="1"/>
  <c r="AX159" i="3"/>
  <c r="BP159" i="3" s="1"/>
  <c r="AX161" i="3"/>
  <c r="BP161" i="3" s="1"/>
  <c r="AX163" i="3"/>
  <c r="BP163" i="3" s="1"/>
  <c r="AX165" i="3"/>
  <c r="BP165" i="3" s="1"/>
  <c r="AX167" i="3"/>
  <c r="BP167" i="3" s="1"/>
  <c r="AW169" i="3"/>
  <c r="BO169" i="3" s="1"/>
  <c r="AW171" i="3"/>
  <c r="BO171" i="3" s="1"/>
  <c r="AW173" i="3"/>
  <c r="BO173" i="3" s="1"/>
  <c r="AW175" i="3"/>
  <c r="BO175" i="3" s="1"/>
  <c r="AX179" i="3"/>
  <c r="BP179" i="3" s="1"/>
  <c r="AX181" i="3"/>
  <c r="BP181" i="3" s="1"/>
  <c r="AW176" i="3"/>
  <c r="BO176" i="3" s="1"/>
  <c r="AW178" i="3"/>
  <c r="BO178" i="3" s="1"/>
  <c r="AW180" i="3"/>
  <c r="BO180" i="3" s="1"/>
  <c r="AW182" i="3"/>
  <c r="BO182" i="3" s="1"/>
  <c r="AY183" i="3"/>
  <c r="BQ183" i="3" s="1"/>
  <c r="AX184" i="3"/>
  <c r="BP184" i="3" s="1"/>
  <c r="AY185" i="3"/>
  <c r="BQ185" i="3" s="1"/>
  <c r="AX186" i="3"/>
  <c r="BP186" i="3" s="1"/>
  <c r="AJ236" i="3"/>
  <c r="AE169" i="3"/>
  <c r="AG169" i="3"/>
  <c r="AI169" i="3"/>
  <c r="AF170" i="3"/>
  <c r="AH170" i="3"/>
  <c r="AJ170" i="3"/>
  <c r="AG172" i="3"/>
  <c r="AI172" i="3"/>
  <c r="AH173" i="3"/>
  <c r="AJ173" i="3"/>
  <c r="AI181" i="3"/>
  <c r="AG183" i="3"/>
  <c r="AI183" i="3"/>
  <c r="AH184" i="3"/>
  <c r="AJ184" i="3"/>
  <c r="AI185" i="3"/>
  <c r="AH186" i="3"/>
  <c r="AJ186" i="3"/>
  <c r="AI187" i="3"/>
  <c r="AJ188" i="3"/>
  <c r="AH193" i="3"/>
  <c r="AJ193" i="3"/>
  <c r="AG194" i="3"/>
  <c r="AI194" i="3"/>
  <c r="AI195" i="3"/>
  <c r="AI197" i="3"/>
  <c r="AJ198" i="3"/>
  <c r="AI199" i="3"/>
  <c r="AI201" i="3"/>
  <c r="AE202" i="3"/>
  <c r="AG202" i="3"/>
  <c r="AI202" i="3"/>
  <c r="AI204" i="3"/>
  <c r="AJ208" i="3"/>
  <c r="BT158" i="3"/>
  <c r="BO158" i="3"/>
  <c r="BR110" i="3"/>
  <c r="BR112" i="3"/>
  <c r="AW128" i="3"/>
  <c r="BO128" i="3" s="1"/>
  <c r="AY128" i="3"/>
  <c r="BQ128" i="3" s="1"/>
  <c r="BA128" i="3"/>
  <c r="BS128" i="3" s="1"/>
  <c r="AX129" i="3"/>
  <c r="BP129" i="3" s="1"/>
  <c r="AZ129" i="3"/>
  <c r="BR129" i="3" s="1"/>
  <c r="AW130" i="3"/>
  <c r="BO130" i="3" s="1"/>
  <c r="AY130" i="3"/>
  <c r="BQ130" i="3" s="1"/>
  <c r="BA130" i="3"/>
  <c r="BS130" i="3" s="1"/>
  <c r="AX131" i="3"/>
  <c r="BP131" i="3" s="1"/>
  <c r="AZ131" i="3"/>
  <c r="BR131" i="3" s="1"/>
  <c r="AW132" i="3"/>
  <c r="BO132" i="3" s="1"/>
  <c r="AY132" i="3"/>
  <c r="BQ132" i="3" s="1"/>
  <c r="BA132" i="3"/>
  <c r="BS132" i="3" s="1"/>
  <c r="AX133" i="3"/>
  <c r="BP133" i="3" s="1"/>
  <c r="AZ133" i="3"/>
  <c r="BR133" i="3" s="1"/>
  <c r="AW134" i="3"/>
  <c r="BO134" i="3" s="1"/>
  <c r="AY134" i="3"/>
  <c r="BQ134" i="3" s="1"/>
  <c r="BA134" i="3"/>
  <c r="BS134" i="3" s="1"/>
  <c r="AX135" i="3"/>
  <c r="BP135" i="3" s="1"/>
  <c r="AZ135" i="3"/>
  <c r="BR135" i="3" s="1"/>
  <c r="AW136" i="3"/>
  <c r="BO136" i="3" s="1"/>
  <c r="AY136" i="3"/>
  <c r="BQ136" i="3" s="1"/>
  <c r="BA136" i="3"/>
  <c r="BS136" i="3" s="1"/>
  <c r="AX137" i="3"/>
  <c r="BP137" i="3" s="1"/>
  <c r="AZ137" i="3"/>
  <c r="BR137" i="3" s="1"/>
  <c r="BB137" i="3"/>
  <c r="BT137" i="3" s="1"/>
  <c r="AW138" i="3"/>
  <c r="BO138" i="3" s="1"/>
  <c r="AY138" i="3"/>
  <c r="BQ138" i="3" s="1"/>
  <c r="BA138" i="3"/>
  <c r="BS138" i="3" s="1"/>
  <c r="AX139" i="3"/>
  <c r="BP139" i="3" s="1"/>
  <c r="AZ139" i="3"/>
  <c r="BR139" i="3" s="1"/>
  <c r="BB139" i="3"/>
  <c r="BT139" i="3" s="1"/>
  <c r="AY140" i="3"/>
  <c r="BQ140" i="3" s="1"/>
  <c r="AX141" i="3"/>
  <c r="BP141" i="3" s="1"/>
  <c r="BB141" i="3"/>
  <c r="BT141" i="3" s="1"/>
  <c r="AY142" i="3"/>
  <c r="BQ142" i="3" s="1"/>
  <c r="AX143" i="3"/>
  <c r="BP143" i="3" s="1"/>
  <c r="BB143" i="3"/>
  <c r="BT143" i="3" s="1"/>
  <c r="AY144" i="3"/>
  <c r="BQ144" i="3" s="1"/>
  <c r="AX145" i="3"/>
  <c r="BP145" i="3" s="1"/>
  <c r="BB145" i="3"/>
  <c r="BT145" i="3" s="1"/>
  <c r="AY146" i="3"/>
  <c r="BQ146" i="3" s="1"/>
  <c r="AW140" i="3"/>
  <c r="BO140" i="3" s="1"/>
  <c r="BA140" i="3"/>
  <c r="BS140" i="3" s="1"/>
  <c r="AZ141" i="3"/>
  <c r="BR141" i="3" s="1"/>
  <c r="AW142" i="3"/>
  <c r="BO142" i="3" s="1"/>
  <c r="BA142" i="3"/>
  <c r="BS142" i="3" s="1"/>
  <c r="AZ143" i="3"/>
  <c r="BR143" i="3" s="1"/>
  <c r="AW144" i="3"/>
  <c r="BO144" i="3" s="1"/>
  <c r="BA144" i="3"/>
  <c r="BS144" i="3" s="1"/>
  <c r="AZ145" i="3"/>
  <c r="BR145" i="3" s="1"/>
  <c r="BA146" i="3"/>
  <c r="BS146" i="3" s="1"/>
  <c r="AW147" i="3"/>
  <c r="BO147" i="3" s="1"/>
  <c r="BA147" i="3"/>
  <c r="BS147" i="3" s="1"/>
  <c r="AZ148" i="3"/>
  <c r="BR148" i="3" s="1"/>
  <c r="AW149" i="3"/>
  <c r="BO149" i="3" s="1"/>
  <c r="BA149" i="3"/>
  <c r="BS149" i="3" s="1"/>
  <c r="AZ150" i="3"/>
  <c r="BR150" i="3" s="1"/>
  <c r="AW151" i="3"/>
  <c r="BO151" i="3" s="1"/>
  <c r="BA151" i="3"/>
  <c r="BS151" i="3" s="1"/>
  <c r="AZ152" i="3"/>
  <c r="BR152" i="3" s="1"/>
  <c r="AW153" i="3"/>
  <c r="BO153" i="3" s="1"/>
  <c r="BA153" i="3"/>
  <c r="BS153" i="3" s="1"/>
  <c r="AY147" i="3"/>
  <c r="BQ147" i="3" s="1"/>
  <c r="AX148" i="3"/>
  <c r="BP148" i="3" s="1"/>
  <c r="BB148" i="3"/>
  <c r="BT148" i="3" s="1"/>
  <c r="AY149" i="3"/>
  <c r="BQ149" i="3" s="1"/>
  <c r="AX150" i="3"/>
  <c r="BP150" i="3" s="1"/>
  <c r="BB150" i="3"/>
  <c r="BT150" i="3" s="1"/>
  <c r="AY151" i="3"/>
  <c r="BQ151" i="3" s="1"/>
  <c r="AX152" i="3"/>
  <c r="BP152" i="3" s="1"/>
  <c r="BB152" i="3"/>
  <c r="BT152" i="3" s="1"/>
  <c r="AY153" i="3"/>
  <c r="BQ153" i="3" s="1"/>
  <c r="AX154" i="3"/>
  <c r="BP154" i="3" s="1"/>
  <c r="AZ154" i="3"/>
  <c r="BR154" i="3" s="1"/>
  <c r="BB154" i="3"/>
  <c r="BT154" i="3" s="1"/>
  <c r="AW155" i="3"/>
  <c r="BO155" i="3" s="1"/>
  <c r="AY155" i="3"/>
  <c r="BQ155" i="3" s="1"/>
  <c r="BA155" i="3"/>
  <c r="BS155" i="3" s="1"/>
  <c r="AX156" i="3"/>
  <c r="BP156" i="3" s="1"/>
  <c r="AZ156" i="3"/>
  <c r="BR156" i="3" s="1"/>
  <c r="BB156" i="3"/>
  <c r="BT156" i="3" s="1"/>
  <c r="AW98" i="3"/>
  <c r="BO98" i="3" s="1"/>
  <c r="AX99" i="3"/>
  <c r="BP99" i="3" s="1"/>
  <c r="AW100" i="3"/>
  <c r="BO100" i="3" s="1"/>
  <c r="AX101" i="3"/>
  <c r="BP101" i="3" s="1"/>
  <c r="AW102" i="3"/>
  <c r="BO102" i="3" s="1"/>
  <c r="AX103" i="3"/>
  <c r="BP103" i="3" s="1"/>
  <c r="AW104" i="3"/>
  <c r="BO104" i="3" s="1"/>
  <c r="AX105" i="3"/>
  <c r="BP105" i="3" s="1"/>
  <c r="AW106" i="3"/>
  <c r="BO106" i="3" s="1"/>
  <c r="AY106" i="3"/>
  <c r="BQ106" i="3" s="1"/>
  <c r="AX107" i="3"/>
  <c r="BP107" i="3" s="1"/>
  <c r="AW108" i="3"/>
  <c r="BO108" i="3" s="1"/>
  <c r="AY108" i="3"/>
  <c r="BQ108" i="3" s="1"/>
  <c r="AY109" i="3"/>
  <c r="BQ109" i="3" s="1"/>
  <c r="AX110" i="3"/>
  <c r="BP110" i="3" s="1"/>
  <c r="AY111" i="3"/>
  <c r="BQ111" i="3" s="1"/>
  <c r="AX112" i="3"/>
  <c r="BP112" i="3" s="1"/>
  <c r="AW113" i="3"/>
  <c r="BO113" i="3" s="1"/>
  <c r="AX113" i="3"/>
  <c r="BP113" i="3" s="1"/>
  <c r="AY113" i="3"/>
  <c r="BQ113" i="3" s="1"/>
  <c r="AZ113" i="3"/>
  <c r="BR113" i="3" s="1"/>
  <c r="AW109" i="3"/>
  <c r="BO109" i="3" s="1"/>
  <c r="AW111" i="3"/>
  <c r="BO111" i="3" s="1"/>
  <c r="AY114" i="3"/>
  <c r="BQ114" i="3" s="1"/>
  <c r="AX115" i="3"/>
  <c r="BP115" i="3" s="1"/>
  <c r="AZ115" i="3"/>
  <c r="BR115" i="3" s="1"/>
  <c r="AY116" i="3"/>
  <c r="BQ116" i="3" s="1"/>
  <c r="AX117" i="3"/>
  <c r="BP117" i="3" s="1"/>
  <c r="AZ117" i="3"/>
  <c r="BR117" i="3" s="1"/>
  <c r="AW118" i="3"/>
  <c r="BO118" i="3" s="1"/>
  <c r="AZ119" i="3"/>
  <c r="BR119" i="3" s="1"/>
  <c r="AW120" i="3"/>
  <c r="BO120" i="3" s="1"/>
  <c r="AZ121" i="3"/>
  <c r="BR121" i="3" s="1"/>
  <c r="AY118" i="3"/>
  <c r="BQ118" i="3" s="1"/>
  <c r="AX119" i="3"/>
  <c r="BP119" i="3" s="1"/>
  <c r="AY120" i="3"/>
  <c r="BQ120" i="3" s="1"/>
  <c r="AX121" i="3"/>
  <c r="BP121" i="3" s="1"/>
  <c r="AW122" i="3"/>
  <c r="BO122" i="3" s="1"/>
  <c r="AY122" i="3"/>
  <c r="BQ122" i="3" s="1"/>
  <c r="AX123" i="3"/>
  <c r="BP123" i="3" s="1"/>
  <c r="AZ123" i="3"/>
  <c r="BR123" i="3" s="1"/>
  <c r="AW124" i="3"/>
  <c r="BO124" i="3" s="1"/>
  <c r="AY124" i="3"/>
  <c r="BQ124" i="3" s="1"/>
  <c r="AX125" i="3"/>
  <c r="BP125" i="3" s="1"/>
  <c r="AZ125" i="3"/>
  <c r="BR125" i="3" s="1"/>
  <c r="AW126" i="3"/>
  <c r="BO126" i="3" s="1"/>
  <c r="AY126" i="3"/>
  <c r="BQ126" i="3" s="1"/>
  <c r="BA126" i="3"/>
  <c r="BS126" i="3" s="1"/>
  <c r="AE158" i="3"/>
  <c r="AK158" i="3"/>
  <c r="AG159" i="3"/>
  <c r="AI159" i="3"/>
  <c r="AH167" i="3"/>
  <c r="AG168" i="3"/>
  <c r="AI168" i="3"/>
  <c r="AG173" i="3"/>
  <c r="AI173" i="3"/>
  <c r="AF174" i="3"/>
  <c r="AH174" i="3"/>
  <c r="AH183" i="3"/>
  <c r="AJ183" i="3"/>
  <c r="AJ190" i="3"/>
  <c r="AI192" i="3"/>
  <c r="N193" i="3"/>
  <c r="AF193" i="3" s="1"/>
  <c r="AJ194" i="3"/>
  <c r="N197" i="3"/>
  <c r="AF197" i="3" s="1"/>
  <c r="AJ238" i="3"/>
  <c r="N240" i="3"/>
  <c r="AF240" i="3" s="1"/>
  <c r="P240" i="3"/>
  <c r="AH240" i="3" s="1"/>
  <c r="AJ240" i="3"/>
  <c r="O241" i="3"/>
  <c r="AG241" i="3" s="1"/>
  <c r="Q241" i="3"/>
  <c r="AI241" i="3" s="1"/>
  <c r="I241" i="3"/>
  <c r="N242" i="3"/>
  <c r="AF242" i="3" s="1"/>
  <c r="BU66" i="3"/>
  <c r="AF177" i="3"/>
  <c r="AH177" i="3"/>
  <c r="AJ177" i="3"/>
  <c r="AG178" i="3"/>
  <c r="AI178" i="3"/>
  <c r="AH179" i="3"/>
  <c r="AJ179" i="3"/>
  <c r="AK189" i="3"/>
  <c r="O198" i="3"/>
  <c r="AG198" i="3" s="1"/>
  <c r="AI198" i="3"/>
  <c r="I198" i="3"/>
  <c r="AJ199" i="3"/>
  <c r="O200" i="3"/>
  <c r="AG200" i="3" s="1"/>
  <c r="AI200" i="3"/>
  <c r="AI203" i="3"/>
  <c r="AE204" i="3"/>
  <c r="O204" i="3"/>
  <c r="AG204" i="3" s="1"/>
  <c r="AH205" i="3"/>
  <c r="AI207" i="3"/>
  <c r="AE208" i="3"/>
  <c r="O208" i="3"/>
  <c r="AG208" i="3" s="1"/>
  <c r="AH209" i="3"/>
  <c r="AJ209" i="3"/>
  <c r="O210" i="3"/>
  <c r="AG210" i="3" s="1"/>
  <c r="AJ211" i="3"/>
  <c r="N218" i="3"/>
  <c r="AF218" i="3" s="1"/>
  <c r="P218" i="3"/>
  <c r="AH218" i="3" s="1"/>
  <c r="AJ218" i="3"/>
  <c r="AK219" i="3"/>
  <c r="O220" i="3"/>
  <c r="AG220" i="3" s="1"/>
  <c r="Q220" i="3"/>
  <c r="AI220" i="3" s="1"/>
  <c r="I220" i="3"/>
  <c r="N221" i="3"/>
  <c r="AF221" i="3" s="1"/>
  <c r="P221" i="3"/>
  <c r="AH221" i="3" s="1"/>
  <c r="AJ221" i="3"/>
  <c r="O222" i="3"/>
  <c r="AG222" i="3" s="1"/>
  <c r="Q222" i="3"/>
  <c r="AI222" i="3" s="1"/>
  <c r="I222" i="3"/>
  <c r="N223" i="3"/>
  <c r="AF223" i="3" s="1"/>
  <c r="P223" i="3"/>
  <c r="AH223" i="3" s="1"/>
  <c r="AJ223" i="3"/>
  <c r="O224" i="3"/>
  <c r="AG224" i="3" s="1"/>
  <c r="Q224" i="3"/>
  <c r="AI224" i="3" s="1"/>
  <c r="I224" i="3"/>
  <c r="N225" i="3"/>
  <c r="AF225" i="3" s="1"/>
  <c r="P225" i="3"/>
  <c r="AH225" i="3" s="1"/>
  <c r="AJ225" i="3"/>
  <c r="O226" i="3"/>
  <c r="AG226" i="3" s="1"/>
  <c r="Q226" i="3"/>
  <c r="AI226" i="3" s="1"/>
  <c r="I226" i="3"/>
  <c r="O228" i="3"/>
  <c r="AG228" i="3" s="1"/>
  <c r="Q228" i="3"/>
  <c r="AI228" i="3" s="1"/>
  <c r="I228" i="3"/>
  <c r="N229" i="3"/>
  <c r="AF229" i="3" s="1"/>
  <c r="P229" i="3"/>
  <c r="AH229" i="3" s="1"/>
  <c r="AJ229" i="3"/>
  <c r="O230" i="3"/>
  <c r="AG230" i="3" s="1"/>
  <c r="Q230" i="3"/>
  <c r="AI230" i="3" s="1"/>
  <c r="I230" i="3"/>
  <c r="N231" i="3"/>
  <c r="AF231" i="3" s="1"/>
  <c r="P231" i="3"/>
  <c r="AH231" i="3" s="1"/>
  <c r="O232" i="3"/>
  <c r="AG232" i="3" s="1"/>
  <c r="R243" i="3"/>
  <c r="AJ243" i="3" s="1"/>
  <c r="I243" i="3"/>
  <c r="AX73" i="3"/>
  <c r="BP73" i="3" s="1"/>
  <c r="BR73" i="3"/>
  <c r="AX75" i="3"/>
  <c r="BP75" i="3" s="1"/>
  <c r="BR75" i="3"/>
  <c r="AX77" i="3"/>
  <c r="BP77" i="3" s="1"/>
  <c r="BR77" i="3"/>
  <c r="AX79" i="3"/>
  <c r="BP79" i="3" s="1"/>
  <c r="BR79" i="3"/>
  <c r="AX81" i="3"/>
  <c r="BP81" i="3" s="1"/>
  <c r="AX83" i="3"/>
  <c r="BP83" i="3" s="1"/>
  <c r="AX85" i="3"/>
  <c r="BP85" i="3" s="1"/>
  <c r="P242" i="3"/>
  <c r="AH242" i="3" s="1"/>
  <c r="AJ242" i="3"/>
  <c r="O243" i="3"/>
  <c r="AG243" i="3" s="1"/>
  <c r="Q243" i="3"/>
  <c r="AI243" i="3" s="1"/>
  <c r="N244" i="3"/>
  <c r="AF244" i="3" s="1"/>
  <c r="P244" i="3"/>
  <c r="AH244" i="3" s="1"/>
  <c r="AJ244" i="3"/>
  <c r="O245" i="3"/>
  <c r="AG245" i="3" s="1"/>
  <c r="Q245" i="3"/>
  <c r="AI245" i="3" s="1"/>
  <c r="AJ246" i="3"/>
  <c r="O247" i="3"/>
  <c r="AG247" i="3" s="1"/>
  <c r="Q247" i="3"/>
  <c r="AI247" i="3" s="1"/>
  <c r="AJ248" i="3"/>
  <c r="BR66" i="3"/>
  <c r="BT66" i="3"/>
  <c r="BO68" i="3"/>
  <c r="AX68" i="3"/>
  <c r="BP68" i="3" s="1"/>
  <c r="BO70" i="3"/>
  <c r="AX70" i="3"/>
  <c r="BP70" i="3" s="1"/>
  <c r="BO72" i="3"/>
  <c r="AX72" i="3"/>
  <c r="BP72" i="3" s="1"/>
  <c r="BQ87" i="3"/>
  <c r="BS87" i="3"/>
  <c r="AX88" i="3"/>
  <c r="BP88" i="3" s="1"/>
  <c r="BS91" i="3"/>
  <c r="AX92" i="3"/>
  <c r="BP92" i="3" s="1"/>
  <c r="BR92" i="3"/>
  <c r="BT92" i="3"/>
  <c r="BQ93" i="3"/>
  <c r="BS93" i="3"/>
  <c r="AW94" i="3"/>
  <c r="BO94" i="3" s="1"/>
  <c r="AX96" i="3"/>
  <c r="BP96" i="3" s="1"/>
  <c r="BR96" i="3"/>
  <c r="BT96" i="3"/>
  <c r="AW67" i="3"/>
  <c r="BO67" i="3" s="1"/>
  <c r="AW69" i="3"/>
  <c r="BO69" i="3" s="1"/>
  <c r="AW71" i="3"/>
  <c r="BO71" i="3" s="1"/>
  <c r="AW74" i="3"/>
  <c r="BO74" i="3" s="1"/>
  <c r="AW76" i="3"/>
  <c r="BO76" i="3" s="1"/>
  <c r="AW78" i="3"/>
  <c r="BO78" i="3" s="1"/>
  <c r="AW80" i="3"/>
  <c r="BO80" i="3" s="1"/>
  <c r="AW82" i="3"/>
  <c r="BO82" i="3" s="1"/>
  <c r="AW84" i="3"/>
  <c r="BO84" i="3" s="1"/>
  <c r="AW86" i="3"/>
  <c r="BO86" i="3" s="1"/>
  <c r="AX87" i="3"/>
  <c r="BP87" i="3" s="1"/>
  <c r="AW88" i="3"/>
  <c r="BO88" i="3" s="1"/>
  <c r="AX89" i="3"/>
  <c r="BP89" i="3" s="1"/>
  <c r="AW90" i="3"/>
  <c r="BO90" i="3" s="1"/>
  <c r="AX91" i="3"/>
  <c r="BP91" i="3" s="1"/>
  <c r="AX93" i="3"/>
  <c r="BP93" i="3" s="1"/>
  <c r="AX95" i="3"/>
  <c r="BP95" i="3" s="1"/>
  <c r="AH91" i="3"/>
  <c r="AJ91" i="3"/>
  <c r="N95" i="3"/>
  <c r="AF95" i="3" s="1"/>
  <c r="AH95" i="3"/>
  <c r="AJ95" i="3"/>
  <c r="AI100" i="3"/>
  <c r="O109" i="3"/>
  <c r="AG109" i="3" s="1"/>
  <c r="AJ109" i="3"/>
  <c r="AJ113" i="3"/>
  <c r="O117" i="3"/>
  <c r="AG117" i="3" s="1"/>
  <c r="AJ117" i="3"/>
  <c r="AJ121" i="3"/>
  <c r="N128" i="3"/>
  <c r="AF128" i="3" s="1"/>
  <c r="P128" i="3"/>
  <c r="AH128" i="3" s="1"/>
  <c r="O129" i="3"/>
  <c r="AG129" i="3" s="1"/>
  <c r="Q129" i="3"/>
  <c r="AI129" i="3" s="1"/>
  <c r="I129" i="3"/>
  <c r="N130" i="3"/>
  <c r="AF130" i="3" s="1"/>
  <c r="P130" i="3"/>
  <c r="AH130" i="3" s="1"/>
  <c r="O131" i="3"/>
  <c r="AG131" i="3" s="1"/>
  <c r="Q131" i="3"/>
  <c r="AI131" i="3" s="1"/>
  <c r="I131" i="3"/>
  <c r="N132" i="3"/>
  <c r="AF132" i="3" s="1"/>
  <c r="P132" i="3"/>
  <c r="AH132" i="3" s="1"/>
  <c r="O133" i="3"/>
  <c r="AG133" i="3" s="1"/>
  <c r="Q133" i="3"/>
  <c r="AI133" i="3" s="1"/>
  <c r="I133" i="3"/>
  <c r="N134" i="3"/>
  <c r="AF134" i="3" s="1"/>
  <c r="P134" i="3"/>
  <c r="AH134" i="3" s="1"/>
  <c r="O135" i="3"/>
  <c r="AG135" i="3" s="1"/>
  <c r="Q135" i="3"/>
  <c r="AI135" i="3" s="1"/>
  <c r="I135" i="3"/>
  <c r="O136" i="3"/>
  <c r="AG136" i="3" s="1"/>
  <c r="AJ137" i="3"/>
  <c r="O144" i="3"/>
  <c r="AG144" i="3" s="1"/>
  <c r="Q144" i="3"/>
  <c r="AI144" i="3" s="1"/>
  <c r="P145" i="3"/>
  <c r="AH145" i="3" s="1"/>
  <c r="P149" i="3"/>
  <c r="AH149" i="3" s="1"/>
  <c r="AJ153" i="3"/>
  <c r="O154" i="3"/>
  <c r="AG154" i="3" s="1"/>
  <c r="AJ155" i="3"/>
  <c r="O156" i="3"/>
  <c r="AG156" i="3" s="1"/>
  <c r="AG158" i="3"/>
  <c r="N158" i="3"/>
  <c r="AF158" i="3" s="1"/>
  <c r="M159" i="3"/>
  <c r="AE159" i="3" s="1"/>
  <c r="N159" i="3"/>
  <c r="AF159" i="3" s="1"/>
  <c r="R159" i="3"/>
  <c r="AJ159" i="3" s="1"/>
  <c r="I159" i="3"/>
  <c r="M161" i="3"/>
  <c r="AE161" i="3" s="1"/>
  <c r="N161" i="3"/>
  <c r="AF161" i="3" s="1"/>
  <c r="R161" i="3"/>
  <c r="AJ161" i="3" s="1"/>
  <c r="I161" i="3"/>
  <c r="M163" i="3"/>
  <c r="AE163" i="3" s="1"/>
  <c r="N163" i="3"/>
  <c r="AF163" i="3" s="1"/>
  <c r="R163" i="3"/>
  <c r="AJ163" i="3" s="1"/>
  <c r="I163" i="3"/>
  <c r="M165" i="3"/>
  <c r="AE165" i="3" s="1"/>
  <c r="N165" i="3"/>
  <c r="AF165" i="3" s="1"/>
  <c r="R165" i="3"/>
  <c r="AJ165" i="3" s="1"/>
  <c r="I165" i="3"/>
  <c r="M167" i="3"/>
  <c r="AE167" i="3" s="1"/>
  <c r="N167" i="3"/>
  <c r="AF167" i="3" s="1"/>
  <c r="R167" i="3"/>
  <c r="AJ167" i="3" s="1"/>
  <c r="I167" i="3"/>
  <c r="AH169" i="3"/>
  <c r="R169" i="3"/>
  <c r="AJ169" i="3" s="1"/>
  <c r="I169" i="3"/>
  <c r="AF160" i="3"/>
  <c r="AH160" i="3"/>
  <c r="AJ160" i="3"/>
  <c r="AG161" i="3"/>
  <c r="AI161" i="3"/>
  <c r="AF162" i="3"/>
  <c r="AH162" i="3"/>
  <c r="AJ162" i="3"/>
  <c r="AG163" i="3"/>
  <c r="AI163" i="3"/>
  <c r="AF164" i="3"/>
  <c r="AH164" i="3"/>
  <c r="AJ164" i="3"/>
  <c r="AG165" i="3"/>
  <c r="AI165" i="3"/>
  <c r="AF166" i="3"/>
  <c r="AH166" i="3"/>
  <c r="AJ166" i="3"/>
  <c r="AG167" i="3"/>
  <c r="AI167" i="3"/>
  <c r="AH168" i="3"/>
  <c r="AJ168" i="3"/>
  <c r="AG170" i="3"/>
  <c r="AI170" i="3"/>
  <c r="AE171" i="3"/>
  <c r="AH172" i="3"/>
  <c r="AJ172" i="3"/>
  <c r="I173" i="3"/>
  <c r="AG174" i="3"/>
  <c r="AI174" i="3"/>
  <c r="AH175" i="3"/>
  <c r="AJ175" i="3"/>
  <c r="AG176" i="3"/>
  <c r="AI176" i="3"/>
  <c r="I176" i="3"/>
  <c r="N176" i="3"/>
  <c r="AF176" i="3" s="1"/>
  <c r="N178" i="3"/>
  <c r="AF178" i="3" s="1"/>
  <c r="AH178" i="3"/>
  <c r="AJ178" i="3"/>
  <c r="I179" i="3"/>
  <c r="AE181" i="3"/>
  <c r="N182" i="3"/>
  <c r="AF182" i="3" s="1"/>
  <c r="AH182" i="3"/>
  <c r="AJ182" i="3"/>
  <c r="I183" i="3"/>
  <c r="AG184" i="3"/>
  <c r="AI184" i="3"/>
  <c r="AH185" i="3"/>
  <c r="AJ185" i="3"/>
  <c r="AG186" i="3"/>
  <c r="AI186" i="3"/>
  <c r="AH187" i="3"/>
  <c r="AJ187" i="3"/>
  <c r="AI189" i="3"/>
  <c r="O189" i="3"/>
  <c r="AG189" i="3" s="1"/>
  <c r="R192" i="3"/>
  <c r="AJ192" i="3" s="1"/>
  <c r="AG193" i="3"/>
  <c r="R196" i="3"/>
  <c r="AJ196" i="3" s="1"/>
  <c r="R201" i="3"/>
  <c r="AJ201" i="3" s="1"/>
  <c r="R203" i="3"/>
  <c r="AJ203" i="3" s="1"/>
  <c r="R205" i="3"/>
  <c r="AJ205" i="3" s="1"/>
  <c r="R207" i="3"/>
  <c r="AJ207" i="3" s="1"/>
  <c r="O219" i="3"/>
  <c r="AG219" i="3" s="1"/>
  <c r="Q219" i="3"/>
  <c r="AI219" i="3" s="1"/>
  <c r="Q232" i="3"/>
  <c r="AI232" i="3" s="1"/>
  <c r="I232" i="3"/>
  <c r="N233" i="3"/>
  <c r="AF233" i="3" s="1"/>
  <c r="P233" i="3"/>
  <c r="AH233" i="3" s="1"/>
  <c r="O234" i="3"/>
  <c r="AG234" i="3" s="1"/>
  <c r="Q234" i="3"/>
  <c r="AI234" i="3" s="1"/>
  <c r="I234" i="3"/>
  <c r="N235" i="3"/>
  <c r="AF235" i="3" s="1"/>
  <c r="P235" i="3"/>
  <c r="AH235" i="3" s="1"/>
  <c r="O236" i="3"/>
  <c r="AG236" i="3" s="1"/>
  <c r="Q236" i="3"/>
  <c r="AI236" i="3" s="1"/>
  <c r="I236" i="3"/>
  <c r="N237" i="3"/>
  <c r="AF237" i="3" s="1"/>
  <c r="P237" i="3"/>
  <c r="AH237" i="3" s="1"/>
  <c r="O238" i="3"/>
  <c r="AG238" i="3" s="1"/>
  <c r="Q238" i="3"/>
  <c r="AI238" i="3" s="1"/>
  <c r="I238" i="3"/>
  <c r="N239" i="3"/>
  <c r="AF239" i="3" s="1"/>
  <c r="P239" i="3"/>
  <c r="AH239" i="3" s="1"/>
  <c r="AI188" i="3"/>
  <c r="AE189" i="3"/>
  <c r="N189" i="3"/>
  <c r="P189" i="3"/>
  <c r="AH189" i="3" s="1"/>
  <c r="R189" i="3"/>
  <c r="AJ189" i="3" s="1"/>
  <c r="AE190" i="3"/>
  <c r="N191" i="3"/>
  <c r="AF191" i="3" s="1"/>
  <c r="AH191" i="3"/>
  <c r="AJ191" i="3"/>
  <c r="AE194" i="3"/>
  <c r="N195" i="3"/>
  <c r="AF195" i="3" s="1"/>
  <c r="AJ195" i="3"/>
  <c r="AE198" i="3"/>
  <c r="N199" i="3"/>
  <c r="AF199" i="3" s="1"/>
  <c r="AH200" i="3"/>
  <c r="AJ200" i="3"/>
  <c r="N201" i="3"/>
  <c r="AF201" i="3" s="1"/>
  <c r="N203" i="3"/>
  <c r="AF203" i="3" s="1"/>
  <c r="N205" i="3"/>
  <c r="AF205" i="3" s="1"/>
  <c r="N207" i="3"/>
  <c r="AF207" i="3" s="1"/>
  <c r="N209" i="3"/>
  <c r="AF209" i="3" s="1"/>
  <c r="AI209" i="3"/>
  <c r="I209" i="3"/>
  <c r="N210" i="3"/>
  <c r="AF210" i="3" s="1"/>
  <c r="P210" i="3"/>
  <c r="AH210" i="3" s="1"/>
  <c r="O211" i="3"/>
  <c r="AG211" i="3" s="1"/>
  <c r="AI211" i="3"/>
  <c r="I211" i="3"/>
  <c r="N212" i="3"/>
  <c r="AF212" i="3" s="1"/>
  <c r="P212" i="3"/>
  <c r="AH212" i="3" s="1"/>
  <c r="O215" i="3"/>
  <c r="AG215" i="3" s="1"/>
  <c r="AI215" i="3"/>
  <c r="I215" i="3"/>
  <c r="N216" i="3"/>
  <c r="AF216" i="3" s="1"/>
  <c r="P216" i="3"/>
  <c r="AH216" i="3" s="1"/>
  <c r="AJ216" i="3"/>
  <c r="O217" i="3"/>
  <c r="AG217" i="3" s="1"/>
  <c r="I217" i="3"/>
  <c r="O218" i="3"/>
  <c r="AG218" i="3" s="1"/>
  <c r="Q218" i="3"/>
  <c r="AI218" i="3" s="1"/>
  <c r="AE219" i="3"/>
  <c r="N219" i="3"/>
  <c r="AF219" i="3" s="1"/>
  <c r="P219" i="3"/>
  <c r="AH219" i="3" s="1"/>
  <c r="R219" i="3"/>
  <c r="AJ219" i="3" s="1"/>
  <c r="N227" i="3"/>
  <c r="AF227" i="3" s="1"/>
  <c r="P227" i="3"/>
  <c r="AH227" i="3" s="1"/>
  <c r="I245" i="3"/>
  <c r="N246" i="3"/>
  <c r="AF246" i="3" s="1"/>
  <c r="P246" i="3"/>
  <c r="AH246" i="3" s="1"/>
  <c r="N248" i="3"/>
  <c r="AF248" i="3" s="1"/>
  <c r="P248" i="3"/>
  <c r="AH248" i="3" s="1"/>
  <c r="N220" i="3"/>
  <c r="AF220" i="3" s="1"/>
  <c r="P220" i="3"/>
  <c r="AH220" i="3" s="1"/>
  <c r="M221" i="3"/>
  <c r="AE221" i="3" s="1"/>
  <c r="O221" i="3"/>
  <c r="AG221" i="3" s="1"/>
  <c r="Q221" i="3"/>
  <c r="AI221" i="3" s="1"/>
  <c r="N222" i="3"/>
  <c r="AF222" i="3" s="1"/>
  <c r="P222" i="3"/>
  <c r="AH222" i="3" s="1"/>
  <c r="M223" i="3"/>
  <c r="AE223" i="3" s="1"/>
  <c r="O223" i="3"/>
  <c r="AG223" i="3" s="1"/>
  <c r="Q223" i="3"/>
  <c r="AI223" i="3" s="1"/>
  <c r="N224" i="3"/>
  <c r="AF224" i="3" s="1"/>
  <c r="P224" i="3"/>
  <c r="AH224" i="3" s="1"/>
  <c r="M225" i="3"/>
  <c r="AE225" i="3" s="1"/>
  <c r="O225" i="3"/>
  <c r="AG225" i="3" s="1"/>
  <c r="Q225" i="3"/>
  <c r="AI225" i="3" s="1"/>
  <c r="P226" i="3"/>
  <c r="AH226" i="3" s="1"/>
  <c r="I221" i="3"/>
  <c r="I223" i="3"/>
  <c r="I225" i="3"/>
  <c r="N226" i="3"/>
  <c r="AF226" i="3" s="1"/>
  <c r="R227" i="3"/>
  <c r="AJ227" i="3" s="1"/>
  <c r="I227" i="3"/>
  <c r="Q227" i="3"/>
  <c r="AI227" i="3" s="1"/>
  <c r="M227" i="3"/>
  <c r="AE227" i="3" s="1"/>
  <c r="N228" i="3"/>
  <c r="AF228" i="3" s="1"/>
  <c r="P228" i="3"/>
  <c r="AH228" i="3" s="1"/>
  <c r="M229" i="3"/>
  <c r="AE229" i="3" s="1"/>
  <c r="O229" i="3"/>
  <c r="AG229" i="3" s="1"/>
  <c r="Q229" i="3"/>
  <c r="AI229" i="3" s="1"/>
  <c r="N230" i="3"/>
  <c r="AF230" i="3" s="1"/>
  <c r="P230" i="3"/>
  <c r="AH230" i="3" s="1"/>
  <c r="M231" i="3"/>
  <c r="AE231" i="3" s="1"/>
  <c r="O231" i="3"/>
  <c r="AG231" i="3" s="1"/>
  <c r="Q231" i="3"/>
  <c r="AI231" i="3" s="1"/>
  <c r="N232" i="3"/>
  <c r="AF232" i="3" s="1"/>
  <c r="P232" i="3"/>
  <c r="AH232" i="3" s="1"/>
  <c r="M233" i="3"/>
  <c r="AE233" i="3" s="1"/>
  <c r="O233" i="3"/>
  <c r="AG233" i="3" s="1"/>
  <c r="Q233" i="3"/>
  <c r="AI233" i="3" s="1"/>
  <c r="N234" i="3"/>
  <c r="AF234" i="3" s="1"/>
  <c r="P234" i="3"/>
  <c r="AH234" i="3" s="1"/>
  <c r="M235" i="3"/>
  <c r="AE235" i="3" s="1"/>
  <c r="O235" i="3"/>
  <c r="AG235" i="3" s="1"/>
  <c r="Q235" i="3"/>
  <c r="AI235" i="3" s="1"/>
  <c r="N236" i="3"/>
  <c r="AF236" i="3" s="1"/>
  <c r="P236" i="3"/>
  <c r="AH236" i="3" s="1"/>
  <c r="M237" i="3"/>
  <c r="AE237" i="3" s="1"/>
  <c r="O237" i="3"/>
  <c r="AG237" i="3" s="1"/>
  <c r="Q237" i="3"/>
  <c r="AI237" i="3" s="1"/>
  <c r="N238" i="3"/>
  <c r="AF238" i="3" s="1"/>
  <c r="P238" i="3"/>
  <c r="AH238" i="3" s="1"/>
  <c r="M239" i="3"/>
  <c r="AE239" i="3" s="1"/>
  <c r="O239" i="3"/>
  <c r="AG239" i="3" s="1"/>
  <c r="R239" i="3"/>
  <c r="AJ239" i="3" s="1"/>
  <c r="I229" i="3"/>
  <c r="I231" i="3"/>
  <c r="I233" i="3"/>
  <c r="I235" i="3"/>
  <c r="I237" i="3"/>
  <c r="Q239" i="3"/>
  <c r="AI239" i="3" s="1"/>
  <c r="M240" i="3"/>
  <c r="AE240" i="3" s="1"/>
  <c r="O240" i="3"/>
  <c r="AG240" i="3" s="1"/>
  <c r="Q240" i="3"/>
  <c r="AI240" i="3" s="1"/>
  <c r="N241" i="3"/>
  <c r="AF241" i="3" s="1"/>
  <c r="P241" i="3"/>
  <c r="AH241" i="3" s="1"/>
  <c r="M242" i="3"/>
  <c r="AE242" i="3" s="1"/>
  <c r="O242" i="3"/>
  <c r="AG242" i="3" s="1"/>
  <c r="Q242" i="3"/>
  <c r="AI242" i="3" s="1"/>
  <c r="N243" i="3"/>
  <c r="AF243" i="3" s="1"/>
  <c r="P243" i="3"/>
  <c r="AH243" i="3" s="1"/>
  <c r="M244" i="3"/>
  <c r="AE244" i="3" s="1"/>
  <c r="O244" i="3"/>
  <c r="AG244" i="3" s="1"/>
  <c r="Q244" i="3"/>
  <c r="AI244" i="3" s="1"/>
  <c r="N245" i="3"/>
  <c r="AF245" i="3" s="1"/>
  <c r="P245" i="3"/>
  <c r="AH245" i="3" s="1"/>
  <c r="M246" i="3"/>
  <c r="AE246" i="3" s="1"/>
  <c r="I247" i="3"/>
  <c r="N247" i="3"/>
  <c r="AF247" i="3" s="1"/>
  <c r="M248" i="3"/>
  <c r="AE248" i="3" s="1"/>
  <c r="I240" i="3"/>
  <c r="I242" i="3"/>
  <c r="I244" i="3"/>
  <c r="I246" i="3"/>
  <c r="I248" i="3"/>
  <c r="N190" i="3"/>
  <c r="AF190" i="3" s="1"/>
  <c r="M191" i="3"/>
  <c r="AE191" i="3" s="1"/>
  <c r="N192" i="3"/>
  <c r="AF192" i="3" s="1"/>
  <c r="M193" i="3"/>
  <c r="AE193" i="3" s="1"/>
  <c r="N194" i="3"/>
  <c r="AF194" i="3" s="1"/>
  <c r="M195" i="3"/>
  <c r="AE195" i="3" s="1"/>
  <c r="N196" i="3"/>
  <c r="AF196" i="3" s="1"/>
  <c r="M197" i="3"/>
  <c r="AE197" i="3" s="1"/>
  <c r="N198" i="3"/>
  <c r="AF198" i="3" s="1"/>
  <c r="M199" i="3"/>
  <c r="AE199" i="3" s="1"/>
  <c r="O199" i="3"/>
  <c r="AG199" i="3" s="1"/>
  <c r="I191" i="3"/>
  <c r="I193" i="3"/>
  <c r="I195" i="3"/>
  <c r="I197" i="3"/>
  <c r="I199" i="3"/>
  <c r="I200" i="3"/>
  <c r="N200" i="3"/>
  <c r="AF200" i="3" s="1"/>
  <c r="O201" i="3"/>
  <c r="AG201" i="3" s="1"/>
  <c r="I202" i="3"/>
  <c r="N202" i="3"/>
  <c r="AF202" i="3" s="1"/>
  <c r="P202" i="3"/>
  <c r="AH202" i="3" s="1"/>
  <c r="O203" i="3"/>
  <c r="AG203" i="3" s="1"/>
  <c r="I204" i="3"/>
  <c r="N204" i="3"/>
  <c r="AF204" i="3" s="1"/>
  <c r="P204" i="3"/>
  <c r="AH204" i="3" s="1"/>
  <c r="O205" i="3"/>
  <c r="AG205" i="3" s="1"/>
  <c r="I206" i="3"/>
  <c r="N206" i="3"/>
  <c r="AF206" i="3" s="1"/>
  <c r="P206" i="3"/>
  <c r="AH206" i="3" s="1"/>
  <c r="O207" i="3"/>
  <c r="AG207" i="3" s="1"/>
  <c r="I208" i="3"/>
  <c r="N208" i="3"/>
  <c r="AF208" i="3" s="1"/>
  <c r="P208" i="3"/>
  <c r="AH208" i="3" s="1"/>
  <c r="O209" i="3"/>
  <c r="AG209" i="3" s="1"/>
  <c r="R210" i="3"/>
  <c r="AJ210" i="3" s="1"/>
  <c r="I210" i="3"/>
  <c r="M210" i="3"/>
  <c r="AE210" i="3" s="1"/>
  <c r="N211" i="3"/>
  <c r="AF211" i="3" s="1"/>
  <c r="P211" i="3"/>
  <c r="AH211" i="3" s="1"/>
  <c r="M212" i="3"/>
  <c r="AE212" i="3" s="1"/>
  <c r="O212" i="3"/>
  <c r="AG212" i="3" s="1"/>
  <c r="N213" i="3"/>
  <c r="AF213" i="3" s="1"/>
  <c r="P213" i="3"/>
  <c r="AH213" i="3" s="1"/>
  <c r="M214" i="3"/>
  <c r="AE214" i="3" s="1"/>
  <c r="O214" i="3"/>
  <c r="AG214" i="3" s="1"/>
  <c r="N215" i="3"/>
  <c r="AF215" i="3" s="1"/>
  <c r="P215" i="3"/>
  <c r="AH215" i="3" s="1"/>
  <c r="M216" i="3"/>
  <c r="AE216" i="3" s="1"/>
  <c r="N217" i="3"/>
  <c r="AF217" i="3" s="1"/>
  <c r="M218" i="3"/>
  <c r="AE218" i="3" s="1"/>
  <c r="I219" i="3"/>
  <c r="I212" i="3"/>
  <c r="I214" i="3"/>
  <c r="I216" i="3"/>
  <c r="I218" i="3"/>
  <c r="I189" i="3"/>
  <c r="AF189" i="3"/>
  <c r="I188" i="3"/>
  <c r="N188" i="3"/>
  <c r="AF188" i="3" s="1"/>
  <c r="M160" i="3"/>
  <c r="AE160" i="3" s="1"/>
  <c r="M162" i="3"/>
  <c r="AE162" i="3" s="1"/>
  <c r="M164" i="3"/>
  <c r="AE164" i="3" s="1"/>
  <c r="I160" i="3"/>
  <c r="I162" i="3"/>
  <c r="I164" i="3"/>
  <c r="M166" i="3"/>
  <c r="AE166" i="3" s="1"/>
  <c r="M168" i="3"/>
  <c r="AE168" i="3" s="1"/>
  <c r="N169" i="3"/>
  <c r="AF169" i="3" s="1"/>
  <c r="M170" i="3"/>
  <c r="AE170" i="3" s="1"/>
  <c r="N171" i="3"/>
  <c r="AF171" i="3" s="1"/>
  <c r="M172" i="3"/>
  <c r="AE172" i="3" s="1"/>
  <c r="N173" i="3"/>
  <c r="AF173" i="3" s="1"/>
  <c r="M174" i="3"/>
  <c r="AE174" i="3" s="1"/>
  <c r="I175" i="3"/>
  <c r="N175" i="3"/>
  <c r="AF175" i="3" s="1"/>
  <c r="I177" i="3"/>
  <c r="M177" i="3"/>
  <c r="AE177" i="3" s="1"/>
  <c r="I166" i="3"/>
  <c r="I168" i="3"/>
  <c r="I170" i="3"/>
  <c r="I172" i="3"/>
  <c r="I174" i="3"/>
  <c r="M178" i="3"/>
  <c r="AE178" i="3" s="1"/>
  <c r="N179" i="3"/>
  <c r="AF179" i="3" s="1"/>
  <c r="M180" i="3"/>
  <c r="AE180" i="3" s="1"/>
  <c r="N181" i="3"/>
  <c r="AF181" i="3" s="1"/>
  <c r="M182" i="3"/>
  <c r="AE182" i="3" s="1"/>
  <c r="N183" i="3"/>
  <c r="AF183" i="3" s="1"/>
  <c r="M184" i="3"/>
  <c r="AE184" i="3" s="1"/>
  <c r="I185" i="3"/>
  <c r="N185" i="3"/>
  <c r="AF185" i="3" s="1"/>
  <c r="M186" i="3"/>
  <c r="AE186" i="3" s="1"/>
  <c r="I187" i="3"/>
  <c r="N187" i="3"/>
  <c r="AF187" i="3" s="1"/>
  <c r="I178" i="3"/>
  <c r="I180" i="3"/>
  <c r="I182" i="3"/>
  <c r="I184" i="3"/>
  <c r="I186" i="3"/>
  <c r="AH74" i="3"/>
  <c r="AI91" i="3"/>
  <c r="AI95" i="3"/>
  <c r="AJ100" i="3"/>
  <c r="AJ122" i="3"/>
  <c r="N82" i="3"/>
  <c r="AF82" i="3" s="1"/>
  <c r="N84" i="3"/>
  <c r="AF84" i="3" s="1"/>
  <c r="O87" i="3"/>
  <c r="AG87" i="3" s="1"/>
  <c r="O89" i="3"/>
  <c r="AG89" i="3" s="1"/>
  <c r="O91" i="3"/>
  <c r="AG91" i="3" s="1"/>
  <c r="P96" i="3"/>
  <c r="AH96" i="3" s="1"/>
  <c r="P98" i="3"/>
  <c r="AH98" i="3" s="1"/>
  <c r="P100" i="3"/>
  <c r="AH100" i="3" s="1"/>
  <c r="P112" i="3"/>
  <c r="AH112" i="3" s="1"/>
  <c r="N121" i="3"/>
  <c r="AF121" i="3" s="1"/>
  <c r="P121" i="3"/>
  <c r="AH121" i="3" s="1"/>
  <c r="I121" i="3"/>
  <c r="O122" i="3"/>
  <c r="AG122" i="3" s="1"/>
  <c r="O95" i="3"/>
  <c r="AG95" i="3" s="1"/>
  <c r="O100" i="3"/>
  <c r="AG100" i="3" s="1"/>
  <c r="Q117" i="3"/>
  <c r="AI117" i="3" s="1"/>
  <c r="Q122" i="3"/>
  <c r="AI122" i="3" s="1"/>
  <c r="I74" i="3"/>
  <c r="N77" i="3"/>
  <c r="AF77" i="3" s="1"/>
  <c r="N79" i="3"/>
  <c r="AF79" i="3" s="1"/>
  <c r="N85" i="3"/>
  <c r="AF85" i="3" s="1"/>
  <c r="O86" i="3"/>
  <c r="AG86" i="3" s="1"/>
  <c r="O88" i="3"/>
  <c r="AG88" i="3" s="1"/>
  <c r="O90" i="3"/>
  <c r="AG90" i="3" s="1"/>
  <c r="N91" i="3"/>
  <c r="AF91" i="3" s="1"/>
  <c r="O93" i="3"/>
  <c r="AG93" i="3" s="1"/>
  <c r="O96" i="3"/>
  <c r="AG96" i="3" s="1"/>
  <c r="O98" i="3"/>
  <c r="AG98" i="3" s="1"/>
  <c r="P99" i="3"/>
  <c r="AH99" i="3" s="1"/>
  <c r="P102" i="3"/>
  <c r="AH102" i="3" s="1"/>
  <c r="P104" i="3"/>
  <c r="AH104" i="3" s="1"/>
  <c r="O105" i="3"/>
  <c r="AG105" i="3" s="1"/>
  <c r="P106" i="3"/>
  <c r="AH106" i="3" s="1"/>
  <c r="P108" i="3"/>
  <c r="AH108" i="3" s="1"/>
  <c r="O113" i="3"/>
  <c r="AG113" i="3" s="1"/>
  <c r="P114" i="3"/>
  <c r="AH114" i="3" s="1"/>
  <c r="P116" i="3"/>
  <c r="AH116" i="3" s="1"/>
  <c r="Q120" i="3"/>
  <c r="AI120" i="3" s="1"/>
  <c r="O137" i="3"/>
  <c r="AG137" i="3" s="1"/>
  <c r="Q137" i="3"/>
  <c r="AI137" i="3" s="1"/>
  <c r="I137" i="3"/>
  <c r="N138" i="3"/>
  <c r="AF138" i="3" s="1"/>
  <c r="P138" i="3"/>
  <c r="AH138" i="3" s="1"/>
  <c r="N150" i="3"/>
  <c r="AF150" i="3" s="1"/>
  <c r="P150" i="3"/>
  <c r="AH150" i="3" s="1"/>
  <c r="O151" i="3"/>
  <c r="AG151" i="3" s="1"/>
  <c r="Q151" i="3"/>
  <c r="AI151" i="3" s="1"/>
  <c r="P152" i="3"/>
  <c r="AH152" i="3" s="1"/>
  <c r="O153" i="3"/>
  <c r="AG153" i="3" s="1"/>
  <c r="O155" i="3"/>
  <c r="AG155" i="3" s="1"/>
  <c r="Q155" i="3"/>
  <c r="AI155" i="3" s="1"/>
  <c r="I155" i="3"/>
  <c r="N156" i="3"/>
  <c r="AF156" i="3" s="1"/>
  <c r="AE69" i="3"/>
  <c r="AE76" i="3"/>
  <c r="AE80" i="3"/>
  <c r="AE86" i="3"/>
  <c r="AG94" i="3"/>
  <c r="AI94" i="3"/>
  <c r="AJ96" i="3"/>
  <c r="AI99" i="3"/>
  <c r="AH101" i="3"/>
  <c r="AG102" i="3"/>
  <c r="AI102" i="3"/>
  <c r="AJ107" i="3"/>
  <c r="AI108" i="3"/>
  <c r="AE109" i="3"/>
  <c r="AI109" i="3"/>
  <c r="AH110" i="3"/>
  <c r="AI111" i="3"/>
  <c r="AJ115" i="3"/>
  <c r="AE117" i="3"/>
  <c r="AJ118" i="3"/>
  <c r="AJ120" i="3"/>
  <c r="AE122" i="3"/>
  <c r="AJ123" i="3"/>
  <c r="AJ125" i="3"/>
  <c r="AJ128" i="3"/>
  <c r="AJ130" i="3"/>
  <c r="AJ132" i="3"/>
  <c r="AJ134" i="3"/>
  <c r="AJ139" i="3"/>
  <c r="AJ141" i="3"/>
  <c r="AJ143" i="3"/>
  <c r="AJ145" i="3"/>
  <c r="AJ147" i="3"/>
  <c r="AJ149" i="3"/>
  <c r="AE71" i="3"/>
  <c r="AE88" i="3"/>
  <c r="AE90" i="3"/>
  <c r="AE68" i="3"/>
  <c r="AE72" i="3"/>
  <c r="AE78" i="3"/>
  <c r="AF66" i="3"/>
  <c r="AH66" i="3"/>
  <c r="AJ66" i="3"/>
  <c r="AF67" i="3"/>
  <c r="AH67" i="3"/>
  <c r="AJ67" i="3"/>
  <c r="AG68" i="3"/>
  <c r="AI68" i="3"/>
  <c r="AH69" i="3"/>
  <c r="AJ69" i="3"/>
  <c r="AG70" i="3"/>
  <c r="AI70" i="3"/>
  <c r="AH71" i="3"/>
  <c r="AJ71" i="3"/>
  <c r="AG72" i="3"/>
  <c r="AI72" i="3"/>
  <c r="AH73" i="3"/>
  <c r="AJ73" i="3"/>
  <c r="AG74" i="3"/>
  <c r="AI74" i="3"/>
  <c r="AG78" i="3"/>
  <c r="AI78" i="3"/>
  <c r="AH79" i="3"/>
  <c r="AJ79" i="3"/>
  <c r="AG80" i="3"/>
  <c r="AI80" i="3"/>
  <c r="AH81" i="3"/>
  <c r="AJ81" i="3"/>
  <c r="AG82" i="3"/>
  <c r="AI82" i="3"/>
  <c r="AH83" i="3"/>
  <c r="AJ83" i="3"/>
  <c r="AG84" i="3"/>
  <c r="AI84" i="3"/>
  <c r="AI90" i="3"/>
  <c r="AH92" i="3"/>
  <c r="AJ92" i="3"/>
  <c r="AI93" i="3"/>
  <c r="AI103" i="3"/>
  <c r="AI105" i="3"/>
  <c r="AJ111" i="3"/>
  <c r="AI112" i="3"/>
  <c r="AE113" i="3"/>
  <c r="AI113" i="3"/>
  <c r="AI115" i="3"/>
  <c r="AJ150" i="3"/>
  <c r="AJ152" i="3"/>
  <c r="R101" i="3"/>
  <c r="AJ101" i="3" s="1"/>
  <c r="I101" i="3"/>
  <c r="AG66" i="3"/>
  <c r="AI66" i="3"/>
  <c r="AK66" i="3"/>
  <c r="AG67" i="3"/>
  <c r="AI67" i="3"/>
  <c r="AH68" i="3"/>
  <c r="AJ68" i="3"/>
  <c r="AJ74" i="3"/>
  <c r="AG75" i="3"/>
  <c r="AI75" i="3"/>
  <c r="AH76" i="3"/>
  <c r="AJ76" i="3"/>
  <c r="AG77" i="3"/>
  <c r="AI77" i="3"/>
  <c r="AH78" i="3"/>
  <c r="AJ78" i="3"/>
  <c r="AH84" i="3"/>
  <c r="AG85" i="3"/>
  <c r="AI85" i="3"/>
  <c r="AJ86" i="3"/>
  <c r="AI87" i="3"/>
  <c r="AJ88" i="3"/>
  <c r="AI89" i="3"/>
  <c r="AH90" i="3"/>
  <c r="AI92" i="3"/>
  <c r="I92" i="3"/>
  <c r="AH94" i="3"/>
  <c r="AI96" i="3"/>
  <c r="I96" i="3"/>
  <c r="AK97" i="3"/>
  <c r="AI98" i="3"/>
  <c r="AI107" i="3"/>
  <c r="N101" i="3"/>
  <c r="AF101" i="3" s="1"/>
  <c r="AI101" i="3"/>
  <c r="AE102" i="3"/>
  <c r="AH103" i="3"/>
  <c r="AI106" i="3"/>
  <c r="AE107" i="3"/>
  <c r="O107" i="3"/>
  <c r="AG107" i="3" s="1"/>
  <c r="AI110" i="3"/>
  <c r="AE111" i="3"/>
  <c r="O111" i="3"/>
  <c r="AG111" i="3" s="1"/>
  <c r="AI114" i="3"/>
  <c r="AE115" i="3"/>
  <c r="O115" i="3"/>
  <c r="AG115" i="3" s="1"/>
  <c r="AJ119" i="3"/>
  <c r="AJ124" i="3"/>
  <c r="N125" i="3"/>
  <c r="AF125" i="3" s="1"/>
  <c r="P125" i="3"/>
  <c r="AH125" i="3" s="1"/>
  <c r="I125" i="3"/>
  <c r="P126" i="3"/>
  <c r="AH126" i="3" s="1"/>
  <c r="AJ126" i="3"/>
  <c r="O127" i="3"/>
  <c r="AG127" i="3" s="1"/>
  <c r="Q127" i="3"/>
  <c r="AI127" i="3" s="1"/>
  <c r="AE135" i="3"/>
  <c r="N136" i="3"/>
  <c r="AF136" i="3" s="1"/>
  <c r="P136" i="3"/>
  <c r="AH136" i="3" s="1"/>
  <c r="O139" i="3"/>
  <c r="AG139" i="3" s="1"/>
  <c r="Q139" i="3"/>
  <c r="AI139" i="3" s="1"/>
  <c r="I139" i="3"/>
  <c r="N140" i="3"/>
  <c r="AF140" i="3" s="1"/>
  <c r="P140" i="3"/>
  <c r="AH140" i="3" s="1"/>
  <c r="AJ140" i="3"/>
  <c r="O141" i="3"/>
  <c r="AG141" i="3" s="1"/>
  <c r="Q141" i="3"/>
  <c r="AI141" i="3" s="1"/>
  <c r="I141" i="3"/>
  <c r="N142" i="3"/>
  <c r="AF142" i="3" s="1"/>
  <c r="P142" i="3"/>
  <c r="AH142" i="3" s="1"/>
  <c r="AJ142" i="3"/>
  <c r="O143" i="3"/>
  <c r="AG143" i="3" s="1"/>
  <c r="Q143" i="3"/>
  <c r="AI143" i="3" s="1"/>
  <c r="I143" i="3"/>
  <c r="N144" i="3"/>
  <c r="AF144" i="3" s="1"/>
  <c r="P144" i="3"/>
  <c r="AH144" i="3" s="1"/>
  <c r="AJ144" i="3"/>
  <c r="O145" i="3"/>
  <c r="AG145" i="3" s="1"/>
  <c r="Q145" i="3"/>
  <c r="AI145" i="3" s="1"/>
  <c r="O146" i="3"/>
  <c r="AG146" i="3" s="1"/>
  <c r="Q146" i="3"/>
  <c r="AI146" i="3" s="1"/>
  <c r="N147" i="3"/>
  <c r="AF147" i="3" s="1"/>
  <c r="P147" i="3"/>
  <c r="AH147" i="3" s="1"/>
  <c r="I147" i="3"/>
  <c r="O148" i="3"/>
  <c r="AG148" i="3" s="1"/>
  <c r="Q148" i="3"/>
  <c r="AI148" i="3" s="1"/>
  <c r="O149" i="3"/>
  <c r="AG149" i="3" s="1"/>
  <c r="Q149" i="3"/>
  <c r="AI149" i="3" s="1"/>
  <c r="I149" i="3"/>
  <c r="O150" i="3"/>
  <c r="AG150" i="3" s="1"/>
  <c r="Q150" i="3"/>
  <c r="AI150" i="3" s="1"/>
  <c r="P151" i="3"/>
  <c r="AH151" i="3" s="1"/>
  <c r="AJ151" i="3"/>
  <c r="O152" i="3"/>
  <c r="AG152" i="3" s="1"/>
  <c r="Q152" i="3"/>
  <c r="AI152" i="3" s="1"/>
  <c r="P153" i="3"/>
  <c r="AH153" i="3" s="1"/>
  <c r="P156" i="3"/>
  <c r="AH156" i="3" s="1"/>
  <c r="N127" i="3"/>
  <c r="AF127" i="3" s="1"/>
  <c r="P127" i="3"/>
  <c r="AH127" i="3" s="1"/>
  <c r="R127" i="3"/>
  <c r="AJ127" i="3" s="1"/>
  <c r="O138" i="3"/>
  <c r="AG138" i="3" s="1"/>
  <c r="N154" i="3"/>
  <c r="AF154" i="3" s="1"/>
  <c r="P154" i="3"/>
  <c r="AH154" i="3" s="1"/>
  <c r="Q153" i="3"/>
  <c r="AI153" i="3" s="1"/>
  <c r="I153" i="3"/>
  <c r="N153" i="3"/>
  <c r="AF153" i="3" s="1"/>
  <c r="P155" i="3"/>
  <c r="AH155" i="3" s="1"/>
  <c r="R154" i="3"/>
  <c r="AJ154" i="3" s="1"/>
  <c r="I154" i="3"/>
  <c r="M154" i="3"/>
  <c r="AE154" i="3" s="1"/>
  <c r="Q154" i="3"/>
  <c r="AI154" i="3" s="1"/>
  <c r="N155" i="3"/>
  <c r="AF155" i="3" s="1"/>
  <c r="R156" i="3"/>
  <c r="AJ156" i="3" s="1"/>
  <c r="I156" i="3"/>
  <c r="AE156" i="3"/>
  <c r="Q156" i="3"/>
  <c r="AI156" i="3" s="1"/>
  <c r="I152" i="3"/>
  <c r="N152" i="3"/>
  <c r="AF152" i="3" s="1"/>
  <c r="N149" i="3"/>
  <c r="AF149" i="3" s="1"/>
  <c r="M150" i="3"/>
  <c r="AE150" i="3" s="1"/>
  <c r="I151" i="3"/>
  <c r="N151" i="3"/>
  <c r="AF151" i="3" s="1"/>
  <c r="I150" i="3"/>
  <c r="I146" i="3"/>
  <c r="N146" i="3"/>
  <c r="AF146" i="3" s="1"/>
  <c r="P146" i="3"/>
  <c r="AH146" i="3" s="1"/>
  <c r="R146" i="3"/>
  <c r="AJ146" i="3" s="1"/>
  <c r="O147" i="3"/>
  <c r="AG147" i="3" s="1"/>
  <c r="Q147" i="3"/>
  <c r="AI147" i="3" s="1"/>
  <c r="I148" i="3"/>
  <c r="N148" i="3"/>
  <c r="AF148" i="3" s="1"/>
  <c r="P148" i="3"/>
  <c r="AH148" i="3" s="1"/>
  <c r="R148" i="3"/>
  <c r="AJ148" i="3" s="1"/>
  <c r="M128" i="3"/>
  <c r="AE128" i="3" s="1"/>
  <c r="O128" i="3"/>
  <c r="AG128" i="3" s="1"/>
  <c r="Q128" i="3"/>
  <c r="AI128" i="3" s="1"/>
  <c r="N129" i="3"/>
  <c r="AF129" i="3" s="1"/>
  <c r="P129" i="3"/>
  <c r="AH129" i="3" s="1"/>
  <c r="M130" i="3"/>
  <c r="AE130" i="3" s="1"/>
  <c r="O130" i="3"/>
  <c r="AG130" i="3" s="1"/>
  <c r="Q130" i="3"/>
  <c r="AI130" i="3" s="1"/>
  <c r="N131" i="3"/>
  <c r="AF131" i="3" s="1"/>
  <c r="P131" i="3"/>
  <c r="AH131" i="3" s="1"/>
  <c r="M132" i="3"/>
  <c r="AE132" i="3" s="1"/>
  <c r="O132" i="3"/>
  <c r="AG132" i="3" s="1"/>
  <c r="Q132" i="3"/>
  <c r="AI132" i="3" s="1"/>
  <c r="N133" i="3"/>
  <c r="AF133" i="3" s="1"/>
  <c r="P133" i="3"/>
  <c r="AH133" i="3" s="1"/>
  <c r="M134" i="3"/>
  <c r="AE134" i="3" s="1"/>
  <c r="O134" i="3"/>
  <c r="AG134" i="3" s="1"/>
  <c r="Q134" i="3"/>
  <c r="AI134" i="3" s="1"/>
  <c r="N135" i="3"/>
  <c r="AF135" i="3" s="1"/>
  <c r="P135" i="3"/>
  <c r="AH135" i="3" s="1"/>
  <c r="P137" i="3"/>
  <c r="AH137" i="3" s="1"/>
  <c r="I128" i="3"/>
  <c r="I130" i="3"/>
  <c r="I132" i="3"/>
  <c r="I134" i="3"/>
  <c r="R136" i="3"/>
  <c r="AJ136" i="3" s="1"/>
  <c r="I136" i="3"/>
  <c r="M136" i="3"/>
  <c r="AE136" i="3" s="1"/>
  <c r="Q136" i="3"/>
  <c r="AI136" i="3" s="1"/>
  <c r="N137" i="3"/>
  <c r="AF137" i="3" s="1"/>
  <c r="R138" i="3"/>
  <c r="AJ138" i="3" s="1"/>
  <c r="I138" i="3"/>
  <c r="M138" i="3"/>
  <c r="AE138" i="3" s="1"/>
  <c r="Q138" i="3"/>
  <c r="AI138" i="3" s="1"/>
  <c r="N139" i="3"/>
  <c r="AF139" i="3" s="1"/>
  <c r="P139" i="3"/>
  <c r="AH139" i="3" s="1"/>
  <c r="M140" i="3"/>
  <c r="AE140" i="3" s="1"/>
  <c r="O140" i="3"/>
  <c r="AG140" i="3" s="1"/>
  <c r="Q140" i="3"/>
  <c r="AI140" i="3" s="1"/>
  <c r="N141" i="3"/>
  <c r="AF141" i="3" s="1"/>
  <c r="P141" i="3"/>
  <c r="AH141" i="3" s="1"/>
  <c r="M142" i="3"/>
  <c r="AE142" i="3" s="1"/>
  <c r="O142" i="3"/>
  <c r="AG142" i="3" s="1"/>
  <c r="Q142" i="3"/>
  <c r="AI142" i="3" s="1"/>
  <c r="N143" i="3"/>
  <c r="AF143" i="3" s="1"/>
  <c r="P143" i="3"/>
  <c r="AH143" i="3" s="1"/>
  <c r="M144" i="3"/>
  <c r="AE144" i="3" s="1"/>
  <c r="I145" i="3"/>
  <c r="N145" i="3"/>
  <c r="AF145" i="3" s="1"/>
  <c r="I140" i="3"/>
  <c r="I142" i="3"/>
  <c r="I144" i="3"/>
  <c r="M66" i="3"/>
  <c r="AE66" i="3" s="1"/>
  <c r="R94" i="3"/>
  <c r="AJ94" i="3" s="1"/>
  <c r="I94" i="3"/>
  <c r="R99" i="3"/>
  <c r="AJ99" i="3" s="1"/>
  <c r="AE100" i="3"/>
  <c r="I68" i="3"/>
  <c r="N68" i="3"/>
  <c r="AF68" i="3" s="1"/>
  <c r="AG69" i="3"/>
  <c r="AI69" i="3"/>
  <c r="I69" i="3"/>
  <c r="N69" i="3"/>
  <c r="AF69" i="3" s="1"/>
  <c r="AH70" i="3"/>
  <c r="AJ70" i="3"/>
  <c r="AG71" i="3"/>
  <c r="AI71" i="3"/>
  <c r="I71" i="3"/>
  <c r="N71" i="3"/>
  <c r="AF71" i="3" s="1"/>
  <c r="AH72" i="3"/>
  <c r="AJ72" i="3"/>
  <c r="AG73" i="3"/>
  <c r="AI73" i="3"/>
  <c r="I73" i="3"/>
  <c r="N73" i="3"/>
  <c r="AF73" i="3" s="1"/>
  <c r="AE74" i="3"/>
  <c r="AF75" i="3"/>
  <c r="AH75" i="3"/>
  <c r="AJ75" i="3"/>
  <c r="AG76" i="3"/>
  <c r="AI76" i="3"/>
  <c r="I76" i="3"/>
  <c r="N76" i="3"/>
  <c r="AF76" i="3" s="1"/>
  <c r="AH77" i="3"/>
  <c r="AJ77" i="3"/>
  <c r="I78" i="3"/>
  <c r="AG79" i="3"/>
  <c r="AI79" i="3"/>
  <c r="AH80" i="3"/>
  <c r="AJ80" i="3"/>
  <c r="AG81" i="3"/>
  <c r="AI81" i="3"/>
  <c r="I81" i="3"/>
  <c r="N81" i="3"/>
  <c r="AF81" i="3" s="1"/>
  <c r="AH82" i="3"/>
  <c r="AJ82" i="3"/>
  <c r="AG83" i="3"/>
  <c r="AI83" i="3"/>
  <c r="I83" i="3"/>
  <c r="N83" i="3"/>
  <c r="AF83" i="3" s="1"/>
  <c r="AH85" i="3"/>
  <c r="AI86" i="3"/>
  <c r="I86" i="3"/>
  <c r="N86" i="3"/>
  <c r="AF86" i="3" s="1"/>
  <c r="AH86" i="3"/>
  <c r="N87" i="3"/>
  <c r="AF87" i="3" s="1"/>
  <c r="AH87" i="3"/>
  <c r="AI88" i="3"/>
  <c r="I88" i="3"/>
  <c r="N88" i="3"/>
  <c r="AF88" i="3" s="1"/>
  <c r="R90" i="3"/>
  <c r="AJ90" i="3" s="1"/>
  <c r="AI97" i="3"/>
  <c r="O97" i="3"/>
  <c r="AG97" i="3" s="1"/>
  <c r="R103" i="3"/>
  <c r="AJ103" i="3" s="1"/>
  <c r="M104" i="3"/>
  <c r="AE104" i="3" s="1"/>
  <c r="N104" i="3"/>
  <c r="AF104" i="3" s="1"/>
  <c r="R104" i="3"/>
  <c r="AJ104" i="3" s="1"/>
  <c r="I104" i="3"/>
  <c r="R106" i="3"/>
  <c r="AJ106" i="3" s="1"/>
  <c r="R108" i="3"/>
  <c r="AJ108" i="3" s="1"/>
  <c r="R110" i="3"/>
  <c r="AJ110" i="3" s="1"/>
  <c r="R112" i="3"/>
  <c r="AJ112" i="3" s="1"/>
  <c r="R114" i="3"/>
  <c r="AJ114" i="3" s="1"/>
  <c r="R116" i="3"/>
  <c r="AJ116" i="3" s="1"/>
  <c r="AH88" i="3"/>
  <c r="N89" i="3"/>
  <c r="AF89" i="3" s="1"/>
  <c r="AH89" i="3"/>
  <c r="AE92" i="3"/>
  <c r="N93" i="3"/>
  <c r="AF93" i="3" s="1"/>
  <c r="AH93" i="3"/>
  <c r="AJ93" i="3"/>
  <c r="AE96" i="3"/>
  <c r="AE97" i="3"/>
  <c r="N97" i="3"/>
  <c r="AF97" i="3" s="1"/>
  <c r="P97" i="3"/>
  <c r="AH97" i="3" s="1"/>
  <c r="R97" i="3"/>
  <c r="AJ97" i="3" s="1"/>
  <c r="AJ98" i="3"/>
  <c r="N99" i="3"/>
  <c r="AF99" i="3" s="1"/>
  <c r="AE101" i="3"/>
  <c r="AJ102" i="3"/>
  <c r="N103" i="3"/>
  <c r="AF103" i="3" s="1"/>
  <c r="AG104" i="3"/>
  <c r="AI104" i="3"/>
  <c r="N105" i="3"/>
  <c r="AF105" i="3" s="1"/>
  <c r="AH105" i="3"/>
  <c r="N106" i="3"/>
  <c r="AF106" i="3" s="1"/>
  <c r="N108" i="3"/>
  <c r="AF108" i="3" s="1"/>
  <c r="N110" i="3"/>
  <c r="AF110" i="3" s="1"/>
  <c r="N112" i="3"/>
  <c r="AF112" i="3" s="1"/>
  <c r="N114" i="3"/>
  <c r="AF114" i="3" s="1"/>
  <c r="N116" i="3"/>
  <c r="AF116" i="3" s="1"/>
  <c r="N118" i="3"/>
  <c r="AF118" i="3" s="1"/>
  <c r="P118" i="3"/>
  <c r="AH118" i="3" s="1"/>
  <c r="I118" i="3"/>
  <c r="O119" i="3"/>
  <c r="AG119" i="3" s="1"/>
  <c r="AI119" i="3"/>
  <c r="I119" i="3"/>
  <c r="AE120" i="3"/>
  <c r="O120" i="3"/>
  <c r="AG120" i="3" s="1"/>
  <c r="N123" i="3"/>
  <c r="AF123" i="3" s="1"/>
  <c r="P123" i="3"/>
  <c r="AH123" i="3" s="1"/>
  <c r="I123" i="3"/>
  <c r="AE124" i="3"/>
  <c r="O124" i="3"/>
  <c r="AG124" i="3" s="1"/>
  <c r="O126" i="3"/>
  <c r="AG126" i="3" s="1"/>
  <c r="Q126" i="3"/>
  <c r="AI126" i="3" s="1"/>
  <c r="I98" i="3"/>
  <c r="N98" i="3"/>
  <c r="AF98" i="3" s="1"/>
  <c r="O99" i="3"/>
  <c r="AG99" i="3" s="1"/>
  <c r="I100" i="3"/>
  <c r="N100" i="3"/>
  <c r="AF100" i="3" s="1"/>
  <c r="O101" i="3"/>
  <c r="AG101" i="3" s="1"/>
  <c r="I102" i="3"/>
  <c r="N102" i="3"/>
  <c r="AF102" i="3" s="1"/>
  <c r="O103" i="3"/>
  <c r="AG103" i="3" s="1"/>
  <c r="R105" i="3"/>
  <c r="AJ105" i="3" s="1"/>
  <c r="I105" i="3"/>
  <c r="M105" i="3"/>
  <c r="AE105" i="3" s="1"/>
  <c r="O106" i="3"/>
  <c r="AG106" i="3" s="1"/>
  <c r="I107" i="3"/>
  <c r="N107" i="3"/>
  <c r="AF107" i="3" s="1"/>
  <c r="P107" i="3"/>
  <c r="AH107" i="3" s="1"/>
  <c r="O108" i="3"/>
  <c r="AG108" i="3" s="1"/>
  <c r="I109" i="3"/>
  <c r="N109" i="3"/>
  <c r="AF109" i="3" s="1"/>
  <c r="P109" i="3"/>
  <c r="AH109" i="3" s="1"/>
  <c r="O110" i="3"/>
  <c r="AG110" i="3" s="1"/>
  <c r="I111" i="3"/>
  <c r="N111" i="3"/>
  <c r="AF111" i="3" s="1"/>
  <c r="P111" i="3"/>
  <c r="AH111" i="3" s="1"/>
  <c r="O112" i="3"/>
  <c r="AG112" i="3" s="1"/>
  <c r="I113" i="3"/>
  <c r="N113" i="3"/>
  <c r="AF113" i="3" s="1"/>
  <c r="P113" i="3"/>
  <c r="AH113" i="3" s="1"/>
  <c r="O114" i="3"/>
  <c r="AG114" i="3" s="1"/>
  <c r="I115" i="3"/>
  <c r="N115" i="3"/>
  <c r="AF115" i="3" s="1"/>
  <c r="P115" i="3"/>
  <c r="AH115" i="3" s="1"/>
  <c r="O116" i="3"/>
  <c r="AG116" i="3" s="1"/>
  <c r="I117" i="3"/>
  <c r="N117" i="3"/>
  <c r="AF117" i="3" s="1"/>
  <c r="P117" i="3"/>
  <c r="AH117" i="3" s="1"/>
  <c r="O118" i="3"/>
  <c r="AG118" i="3" s="1"/>
  <c r="Q118" i="3"/>
  <c r="AI118" i="3" s="1"/>
  <c r="N119" i="3"/>
  <c r="AF119" i="3" s="1"/>
  <c r="P119" i="3"/>
  <c r="AH119" i="3" s="1"/>
  <c r="I120" i="3"/>
  <c r="N120" i="3"/>
  <c r="AF120" i="3" s="1"/>
  <c r="P120" i="3"/>
  <c r="AH120" i="3" s="1"/>
  <c r="O121" i="3"/>
  <c r="AG121" i="3" s="1"/>
  <c r="Q121" i="3"/>
  <c r="AI121" i="3" s="1"/>
  <c r="I122" i="3"/>
  <c r="N122" i="3"/>
  <c r="AF122" i="3" s="1"/>
  <c r="P122" i="3"/>
  <c r="AH122" i="3" s="1"/>
  <c r="O123" i="3"/>
  <c r="AG123" i="3" s="1"/>
  <c r="Q123" i="3"/>
  <c r="AI123" i="3" s="1"/>
  <c r="I124" i="3"/>
  <c r="N124" i="3"/>
  <c r="AF124" i="3" s="1"/>
  <c r="P124" i="3"/>
  <c r="AH124" i="3" s="1"/>
  <c r="O125" i="3"/>
  <c r="AG125" i="3" s="1"/>
  <c r="Q125" i="3"/>
  <c r="AI125" i="3" s="1"/>
  <c r="I126" i="3"/>
  <c r="N126" i="3"/>
  <c r="AF126" i="3" s="1"/>
  <c r="AE127" i="3"/>
  <c r="I127" i="3"/>
  <c r="I97" i="3"/>
  <c r="M95" i="3"/>
  <c r="AE95" i="3" s="1"/>
  <c r="N96" i="3"/>
  <c r="AF96" i="3" s="1"/>
  <c r="I95" i="3"/>
  <c r="M84" i="3"/>
  <c r="AE84" i="3" s="1"/>
  <c r="R84" i="3"/>
  <c r="AJ84" i="3" s="1"/>
  <c r="R85" i="3"/>
  <c r="AJ85" i="3" s="1"/>
  <c r="I85" i="3"/>
  <c r="M85" i="3"/>
  <c r="AE85" i="3" s="1"/>
  <c r="R87" i="3"/>
  <c r="AJ87" i="3" s="1"/>
  <c r="I87" i="3"/>
  <c r="M87" i="3"/>
  <c r="AE87" i="3" s="1"/>
  <c r="R89" i="3"/>
  <c r="AJ89" i="3" s="1"/>
  <c r="I89" i="3"/>
  <c r="M89" i="3"/>
  <c r="AE89" i="3" s="1"/>
  <c r="M82" i="3"/>
  <c r="AE82" i="3" s="1"/>
  <c r="I82" i="3"/>
  <c r="N90" i="3"/>
  <c r="AF90" i="3" s="1"/>
  <c r="M91" i="3"/>
  <c r="AE91" i="3" s="1"/>
  <c r="N92" i="3"/>
  <c r="AF92" i="3" s="1"/>
  <c r="M93" i="3"/>
  <c r="AE93" i="3" s="1"/>
  <c r="N94" i="3"/>
  <c r="AF94" i="3" s="1"/>
  <c r="I91" i="3"/>
  <c r="I93" i="3"/>
  <c r="M67" i="3"/>
  <c r="AE67" i="3" s="1"/>
  <c r="I67" i="3"/>
  <c r="I70" i="3"/>
  <c r="N70" i="3"/>
  <c r="AF70" i="3" s="1"/>
  <c r="I72" i="3"/>
  <c r="N72" i="3"/>
  <c r="AF72" i="3" s="1"/>
  <c r="N74" i="3"/>
  <c r="AF74" i="3" s="1"/>
  <c r="M75" i="3"/>
  <c r="AE75" i="3" s="1"/>
  <c r="M77" i="3"/>
  <c r="AE77" i="3" s="1"/>
  <c r="N78" i="3"/>
  <c r="AF78" i="3" s="1"/>
  <c r="M79" i="3"/>
  <c r="AE79" i="3" s="1"/>
  <c r="I80" i="3"/>
  <c r="N80" i="3"/>
  <c r="AF80" i="3" s="1"/>
  <c r="I75" i="3"/>
  <c r="I77" i="3"/>
  <c r="I79" i="3"/>
  <c r="M2" i="1"/>
  <c r="H5" i="1"/>
  <c r="J3" i="1"/>
  <c r="J5" i="1" s="1"/>
  <c r="L3" i="1"/>
  <c r="L5" i="1" s="1"/>
  <c r="K3" i="1"/>
  <c r="M5" i="1"/>
  <c r="I3" i="1"/>
  <c r="R16" i="2"/>
  <c r="J18" i="2" s="1"/>
  <c r="S16" i="2"/>
  <c r="R3" i="2"/>
  <c r="J11" i="2" s="1"/>
  <c r="K11" i="2" s="1"/>
  <c r="S3" i="2"/>
  <c r="BN67" i="3" l="1"/>
  <c r="AV67" i="3" s="1"/>
  <c r="D4" i="3" s="1"/>
  <c r="BN211" i="3"/>
  <c r="AV211" i="3" s="1"/>
  <c r="U26" i="3" s="1"/>
  <c r="BN169" i="3"/>
  <c r="AV169" i="3" s="1"/>
  <c r="Q14" i="3" s="1"/>
  <c r="BN69" i="3"/>
  <c r="AV69" i="3" s="1"/>
  <c r="D6" i="3" s="1"/>
  <c r="BN80" i="3"/>
  <c r="AV80" i="3" s="1"/>
  <c r="D17" i="3" s="1"/>
  <c r="BN102" i="3"/>
  <c r="AV102" i="3" s="1"/>
  <c r="H9" i="3" s="1"/>
  <c r="BN107" i="3"/>
  <c r="AV107" i="3" s="1"/>
  <c r="H14" i="3" s="1"/>
  <c r="BN90" i="3"/>
  <c r="AV90" i="3" s="1"/>
  <c r="D27" i="3" s="1"/>
  <c r="BN83" i="3"/>
  <c r="AV83" i="3" s="1"/>
  <c r="D20" i="3" s="1"/>
  <c r="BN219" i="3"/>
  <c r="AV219" i="3" s="1"/>
  <c r="Y4" i="3" s="1"/>
  <c r="BN175" i="3"/>
  <c r="AV175" i="3" s="1"/>
  <c r="Q20" i="3" s="1"/>
  <c r="BN171" i="3"/>
  <c r="AV171" i="3" s="1"/>
  <c r="Q16" i="3" s="1"/>
  <c r="BN195" i="3"/>
  <c r="AV195" i="3" s="1"/>
  <c r="U10" i="3" s="1"/>
  <c r="BN162" i="3"/>
  <c r="AV162" i="3" s="1"/>
  <c r="Q7" i="3" s="1"/>
  <c r="BN245" i="3"/>
  <c r="AV245" i="3" s="1"/>
  <c r="Y30" i="3" s="1"/>
  <c r="BN160" i="3"/>
  <c r="AV160" i="3" s="1"/>
  <c r="Q5" i="3" s="1"/>
  <c r="BN161" i="3"/>
  <c r="AV161" i="3" s="1"/>
  <c r="Q6" i="3" s="1"/>
  <c r="BN202" i="3"/>
  <c r="AV202" i="3" s="1"/>
  <c r="U17" i="3" s="1"/>
  <c r="BN166" i="3"/>
  <c r="AV166" i="3" s="1"/>
  <c r="Q11" i="3" s="1"/>
  <c r="BN204" i="3"/>
  <c r="AV204" i="3" s="1"/>
  <c r="U19" i="3" s="1"/>
  <c r="BN164" i="3"/>
  <c r="AV164" i="3" s="1"/>
  <c r="Q9" i="3" s="1"/>
  <c r="BN183" i="3"/>
  <c r="AV183" i="3" s="1"/>
  <c r="Q28" i="3" s="1"/>
  <c r="BN196" i="3"/>
  <c r="AV196" i="3" s="1"/>
  <c r="U11" i="3" s="1"/>
  <c r="BN243" i="3"/>
  <c r="AV243" i="3" s="1"/>
  <c r="Y28" i="3" s="1"/>
  <c r="BN182" i="3"/>
  <c r="AV182" i="3" s="1"/>
  <c r="Q27" i="3" s="1"/>
  <c r="BN168" i="3"/>
  <c r="AV168" i="3" s="1"/>
  <c r="Q13" i="3" s="1"/>
  <c r="BN244" i="3"/>
  <c r="AV244" i="3" s="1"/>
  <c r="Y29" i="3" s="1"/>
  <c r="BN187" i="3"/>
  <c r="AV187" i="3" s="1"/>
  <c r="Q32" i="3" s="1"/>
  <c r="BN165" i="3"/>
  <c r="AV165" i="3" s="1"/>
  <c r="Q10" i="3" s="1"/>
  <c r="BN197" i="3"/>
  <c r="AV197" i="3" s="1"/>
  <c r="U12" i="3" s="1"/>
  <c r="BN248" i="3"/>
  <c r="AV248" i="3" s="1"/>
  <c r="Y33" i="3" s="1"/>
  <c r="BN242" i="3"/>
  <c r="AV242" i="3" s="1"/>
  <c r="Y27" i="3" s="1"/>
  <c r="BN186" i="3"/>
  <c r="AV186" i="3" s="1"/>
  <c r="Q31" i="3" s="1"/>
  <c r="BN209" i="3"/>
  <c r="AV209" i="3" s="1"/>
  <c r="U24" i="3" s="1"/>
  <c r="BN200" i="3"/>
  <c r="AV200" i="3" s="1"/>
  <c r="U15" i="3" s="1"/>
  <c r="AD190" i="3"/>
  <c r="L190" i="3" s="1"/>
  <c r="T5" i="3" s="1"/>
  <c r="BN185" i="3"/>
  <c r="AV185" i="3" s="1"/>
  <c r="Q30" i="3" s="1"/>
  <c r="BN179" i="3"/>
  <c r="AV179" i="3" s="1"/>
  <c r="Q24" i="3" s="1"/>
  <c r="BN208" i="3"/>
  <c r="AV208" i="3" s="1"/>
  <c r="U23" i="3" s="1"/>
  <c r="BN192" i="3"/>
  <c r="AV192" i="3" s="1"/>
  <c r="U7" i="3" s="1"/>
  <c r="BN224" i="3"/>
  <c r="AV224" i="3" s="1"/>
  <c r="Y9" i="3" s="1"/>
  <c r="BN184" i="3"/>
  <c r="AV184" i="3" s="1"/>
  <c r="Q29" i="3" s="1"/>
  <c r="BN178" i="3"/>
  <c r="AV178" i="3" s="1"/>
  <c r="Q23" i="3" s="1"/>
  <c r="BN173" i="3"/>
  <c r="AV173" i="3" s="1"/>
  <c r="Q18" i="3" s="1"/>
  <c r="BN198" i="3"/>
  <c r="AV198" i="3" s="1"/>
  <c r="U13" i="3" s="1"/>
  <c r="BN190" i="3"/>
  <c r="AV190" i="3" s="1"/>
  <c r="U5" i="3" s="1"/>
  <c r="BN228" i="3"/>
  <c r="AV228" i="3" s="1"/>
  <c r="Y13" i="3" s="1"/>
  <c r="BN247" i="3"/>
  <c r="AV247" i="3" s="1"/>
  <c r="Y32" i="3" s="1"/>
  <c r="BN207" i="3"/>
  <c r="AV207" i="3" s="1"/>
  <c r="U22" i="3" s="1"/>
  <c r="BN191" i="3"/>
  <c r="AV191" i="3" s="1"/>
  <c r="U6" i="3" s="1"/>
  <c r="BN246" i="3"/>
  <c r="AV246" i="3" s="1"/>
  <c r="Y31" i="3" s="1"/>
  <c r="BN180" i="3"/>
  <c r="AV180" i="3" s="1"/>
  <c r="Q25" i="3" s="1"/>
  <c r="BN206" i="3"/>
  <c r="AV206" i="3" s="1"/>
  <c r="U21" i="3" s="1"/>
  <c r="BN167" i="3"/>
  <c r="AV167" i="3" s="1"/>
  <c r="Q12" i="3" s="1"/>
  <c r="BN176" i="3"/>
  <c r="AV176" i="3" s="1"/>
  <c r="Q21" i="3" s="1"/>
  <c r="BN216" i="3"/>
  <c r="AV216" i="3" s="1"/>
  <c r="U31" i="3" s="1"/>
  <c r="BN239" i="3"/>
  <c r="AV239" i="3" s="1"/>
  <c r="Y24" i="3" s="1"/>
  <c r="BN221" i="3"/>
  <c r="AV221" i="3" s="1"/>
  <c r="Y6" i="3" s="1"/>
  <c r="BN181" i="3"/>
  <c r="AV181" i="3" s="1"/>
  <c r="Q26" i="3" s="1"/>
  <c r="BN163" i="3"/>
  <c r="AV163" i="3" s="1"/>
  <c r="Q8" i="3" s="1"/>
  <c r="BN188" i="3"/>
  <c r="AV188" i="3" s="1"/>
  <c r="Q33" i="3" s="1"/>
  <c r="BN210" i="3"/>
  <c r="AV210" i="3" s="1"/>
  <c r="U25" i="3" s="1"/>
  <c r="BN194" i="3"/>
  <c r="AV194" i="3" s="1"/>
  <c r="U9" i="3" s="1"/>
  <c r="AD198" i="3"/>
  <c r="L198" i="3" s="1"/>
  <c r="T13" i="3" s="1"/>
  <c r="BN159" i="3"/>
  <c r="AV159" i="3" s="1"/>
  <c r="Q4" i="3" s="1"/>
  <c r="BN193" i="3"/>
  <c r="AV193" i="3" s="1"/>
  <c r="U8" i="3" s="1"/>
  <c r="BN85" i="3"/>
  <c r="AV85" i="3" s="1"/>
  <c r="D22" i="3" s="1"/>
  <c r="BN71" i="3"/>
  <c r="AV71" i="3" s="1"/>
  <c r="D8" i="3" s="1"/>
  <c r="BN86" i="3"/>
  <c r="AV86" i="3" s="1"/>
  <c r="D23" i="3" s="1"/>
  <c r="BN81" i="3"/>
  <c r="AV81" i="3" s="1"/>
  <c r="D18" i="3" s="1"/>
  <c r="BN89" i="3"/>
  <c r="AV89" i="3" s="1"/>
  <c r="D26" i="3" s="1"/>
  <c r="BN76" i="3"/>
  <c r="AV76" i="3" s="1"/>
  <c r="D13" i="3" s="1"/>
  <c r="AD205" i="3"/>
  <c r="L205" i="3" s="1"/>
  <c r="T20" i="3" s="1"/>
  <c r="AD201" i="3"/>
  <c r="L201" i="3" s="1"/>
  <c r="T16" i="3" s="1"/>
  <c r="AD180" i="3"/>
  <c r="L180" i="3" s="1"/>
  <c r="P25" i="3" s="1"/>
  <c r="AD177" i="3"/>
  <c r="L177" i="3" s="1"/>
  <c r="P22" i="3" s="1"/>
  <c r="AD194" i="3"/>
  <c r="L194" i="3" s="1"/>
  <c r="T9" i="3" s="1"/>
  <c r="BN99" i="3"/>
  <c r="AV99" i="3" s="1"/>
  <c r="H6" i="3" s="1"/>
  <c r="BN103" i="3"/>
  <c r="AV103" i="3" s="1"/>
  <c r="H10" i="3" s="1"/>
  <c r="BN97" i="3"/>
  <c r="AV97" i="3" s="1"/>
  <c r="H4" i="3" s="1"/>
  <c r="BN114" i="3"/>
  <c r="AV114" i="3" s="1"/>
  <c r="H21" i="3" s="1"/>
  <c r="BN105" i="3"/>
  <c r="AV105" i="3" s="1"/>
  <c r="H12" i="3" s="1"/>
  <c r="BN91" i="3"/>
  <c r="AV91" i="3" s="1"/>
  <c r="D28" i="3" s="1"/>
  <c r="BN104" i="3"/>
  <c r="AV104" i="3" s="1"/>
  <c r="H11" i="3" s="1"/>
  <c r="BN109" i="3"/>
  <c r="AV109" i="3" s="1"/>
  <c r="H16" i="3" s="1"/>
  <c r="BN74" i="3"/>
  <c r="AV74" i="3" s="1"/>
  <c r="D11" i="3" s="1"/>
  <c r="BN101" i="3"/>
  <c r="AV101" i="3" s="1"/>
  <c r="H8" i="3" s="1"/>
  <c r="BN119" i="3"/>
  <c r="AV119" i="3" s="1"/>
  <c r="H26" i="3" s="1"/>
  <c r="BN100" i="3"/>
  <c r="AV100" i="3" s="1"/>
  <c r="H7" i="3" s="1"/>
  <c r="BN127" i="3"/>
  <c r="AV127" i="3" s="1"/>
  <c r="L4" i="3" s="1"/>
  <c r="BN98" i="3"/>
  <c r="AV98" i="3" s="1"/>
  <c r="H5" i="3" s="1"/>
  <c r="BN94" i="3"/>
  <c r="AV94" i="3" s="1"/>
  <c r="D31" i="3" s="1"/>
  <c r="BN116" i="3"/>
  <c r="AV116" i="3" s="1"/>
  <c r="H23" i="3" s="1"/>
  <c r="BN82" i="3"/>
  <c r="AV82" i="3" s="1"/>
  <c r="D19" i="3" s="1"/>
  <c r="BN95" i="3"/>
  <c r="AV95" i="3" s="1"/>
  <c r="D32" i="3" s="1"/>
  <c r="BN112" i="3"/>
  <c r="AV112" i="3" s="1"/>
  <c r="H19" i="3" s="1"/>
  <c r="BN135" i="3"/>
  <c r="AV135" i="3" s="1"/>
  <c r="L12" i="3" s="1"/>
  <c r="BN110" i="3"/>
  <c r="AV110" i="3" s="1"/>
  <c r="H17" i="3" s="1"/>
  <c r="BN78" i="3"/>
  <c r="AV78" i="3" s="1"/>
  <c r="D15" i="3" s="1"/>
  <c r="BN131" i="3"/>
  <c r="AV131" i="3" s="1"/>
  <c r="L8" i="3" s="1"/>
  <c r="BN84" i="3"/>
  <c r="AV84" i="3" s="1"/>
  <c r="D21" i="3" s="1"/>
  <c r="BN87" i="3"/>
  <c r="AV87" i="3" s="1"/>
  <c r="D24" i="3" s="1"/>
  <c r="BN121" i="3"/>
  <c r="AV121" i="3" s="1"/>
  <c r="H28" i="3" s="1"/>
  <c r="AD78" i="3"/>
  <c r="L78" i="3" s="1"/>
  <c r="C15" i="3" s="1"/>
  <c r="AD94" i="3"/>
  <c r="L94" i="3" s="1"/>
  <c r="C31" i="3" s="1"/>
  <c r="AD90" i="3"/>
  <c r="L90" i="3" s="1"/>
  <c r="C27" i="3" s="1"/>
  <c r="AD66" i="3"/>
  <c r="L66" i="3" s="1"/>
  <c r="C3" i="3" s="1"/>
  <c r="AD185" i="3"/>
  <c r="L185" i="3" s="1"/>
  <c r="P30" i="3" s="1"/>
  <c r="AD184" i="3"/>
  <c r="L184" i="3" s="1"/>
  <c r="P29" i="3" s="1"/>
  <c r="AD182" i="3"/>
  <c r="L182" i="3" s="1"/>
  <c r="P27" i="3" s="1"/>
  <c r="AD178" i="3"/>
  <c r="L178" i="3" s="1"/>
  <c r="P23" i="3" s="1"/>
  <c r="AD175" i="3"/>
  <c r="L175" i="3" s="1"/>
  <c r="P20" i="3" s="1"/>
  <c r="AD174" i="3"/>
  <c r="L174" i="3" s="1"/>
  <c r="P19" i="3" s="1"/>
  <c r="AD172" i="3"/>
  <c r="L172" i="3" s="1"/>
  <c r="P17" i="3" s="1"/>
  <c r="AD170" i="3"/>
  <c r="L170" i="3" s="1"/>
  <c r="P15" i="3" s="1"/>
  <c r="AD168" i="3"/>
  <c r="L168" i="3" s="1"/>
  <c r="P13" i="3" s="1"/>
  <c r="AD162" i="3"/>
  <c r="L162" i="3" s="1"/>
  <c r="P7" i="3" s="1"/>
  <c r="R7" i="3" s="1"/>
  <c r="AD188" i="3"/>
  <c r="L188" i="3" s="1"/>
  <c r="P33" i="3" s="1"/>
  <c r="AD218" i="3"/>
  <c r="L218" i="3" s="1"/>
  <c r="T33" i="3" s="1"/>
  <c r="AD216" i="3"/>
  <c r="L216" i="3" s="1"/>
  <c r="T31" i="3" s="1"/>
  <c r="AD209" i="3"/>
  <c r="L209" i="3" s="1"/>
  <c r="T24" i="3" s="1"/>
  <c r="AD207" i="3"/>
  <c r="L207" i="3" s="1"/>
  <c r="T22" i="3" s="1"/>
  <c r="AD203" i="3"/>
  <c r="L203" i="3" s="1"/>
  <c r="T18" i="3" s="1"/>
  <c r="AD196" i="3"/>
  <c r="L196" i="3" s="1"/>
  <c r="T11" i="3" s="1"/>
  <c r="AD192" i="3"/>
  <c r="L192" i="3" s="1"/>
  <c r="T7" i="3" s="1"/>
  <c r="AD158" i="3"/>
  <c r="L158" i="3" s="1"/>
  <c r="P3" i="3" s="1"/>
  <c r="AD67" i="3"/>
  <c r="L67" i="3" s="1"/>
  <c r="AD187" i="3"/>
  <c r="L187" i="3" s="1"/>
  <c r="AD186" i="3"/>
  <c r="L186" i="3" s="1"/>
  <c r="AD183" i="3"/>
  <c r="L183" i="3" s="1"/>
  <c r="AD181" i="3"/>
  <c r="L181" i="3" s="1"/>
  <c r="AD179" i="3"/>
  <c r="L179" i="3" s="1"/>
  <c r="AD173" i="3"/>
  <c r="L173" i="3" s="1"/>
  <c r="AD171" i="3"/>
  <c r="L171" i="3" s="1"/>
  <c r="AD169" i="3"/>
  <c r="L169" i="3" s="1"/>
  <c r="AD166" i="3"/>
  <c r="L166" i="3" s="1"/>
  <c r="AD164" i="3"/>
  <c r="L164" i="3" s="1"/>
  <c r="AD160" i="3"/>
  <c r="L160" i="3" s="1"/>
  <c r="AD217" i="3"/>
  <c r="L217" i="3" s="1"/>
  <c r="T32" i="3" s="1"/>
  <c r="AD200" i="3"/>
  <c r="L200" i="3" s="1"/>
  <c r="T15" i="3" s="1"/>
  <c r="AD197" i="3"/>
  <c r="L197" i="3" s="1"/>
  <c r="T12" i="3" s="1"/>
  <c r="AD195" i="3"/>
  <c r="L195" i="3" s="1"/>
  <c r="T10" i="3" s="1"/>
  <c r="AD193" i="3"/>
  <c r="L193" i="3" s="1"/>
  <c r="T8" i="3" s="1"/>
  <c r="AD191" i="3"/>
  <c r="L191" i="3" s="1"/>
  <c r="T6" i="3" s="1"/>
  <c r="V6" i="3" s="1"/>
  <c r="AD247" i="3"/>
  <c r="L247" i="3" s="1"/>
  <c r="AD246" i="3"/>
  <c r="L246" i="3" s="1"/>
  <c r="AD245" i="3"/>
  <c r="L245" i="3" s="1"/>
  <c r="AD241" i="3"/>
  <c r="L241" i="3" s="1"/>
  <c r="X26" i="3" s="1"/>
  <c r="AD238" i="3"/>
  <c r="L238" i="3" s="1"/>
  <c r="X23" i="3" s="1"/>
  <c r="AD234" i="3"/>
  <c r="L234" i="3" s="1"/>
  <c r="X19" i="3" s="1"/>
  <c r="AD226" i="3"/>
  <c r="L226" i="3" s="1"/>
  <c r="X11" i="3" s="1"/>
  <c r="AD222" i="3"/>
  <c r="L222" i="3" s="1"/>
  <c r="X7" i="3" s="1"/>
  <c r="BN237" i="3"/>
  <c r="AV237" i="3" s="1"/>
  <c r="Y22" i="3" s="1"/>
  <c r="BN235" i="3"/>
  <c r="AV235" i="3" s="1"/>
  <c r="Y20" i="3" s="1"/>
  <c r="BN233" i="3"/>
  <c r="AV233" i="3" s="1"/>
  <c r="Y18" i="3" s="1"/>
  <c r="BN229" i="3"/>
  <c r="AV229" i="3" s="1"/>
  <c r="Y14" i="3" s="1"/>
  <c r="BN218" i="3"/>
  <c r="AV218" i="3" s="1"/>
  <c r="U33" i="3" s="1"/>
  <c r="BN203" i="3"/>
  <c r="AV203" i="3" s="1"/>
  <c r="BN199" i="3"/>
  <c r="AV199" i="3" s="1"/>
  <c r="U14" i="3" s="1"/>
  <c r="BN189" i="3"/>
  <c r="AV189" i="3" s="1"/>
  <c r="U4" i="3" s="1"/>
  <c r="BN174" i="3"/>
  <c r="AV174" i="3" s="1"/>
  <c r="Q19" i="3" s="1"/>
  <c r="BN170" i="3"/>
  <c r="AV170" i="3" s="1"/>
  <c r="BN238" i="3"/>
  <c r="AV238" i="3" s="1"/>
  <c r="BN231" i="3"/>
  <c r="AV231" i="3" s="1"/>
  <c r="Y16" i="3" s="1"/>
  <c r="BN220" i="3"/>
  <c r="AV220" i="3" s="1"/>
  <c r="Y5" i="3" s="1"/>
  <c r="BN236" i="3"/>
  <c r="AV236" i="3" s="1"/>
  <c r="Y21" i="3" s="1"/>
  <c r="BN234" i="3"/>
  <c r="AV234" i="3" s="1"/>
  <c r="BN232" i="3"/>
  <c r="AV232" i="3" s="1"/>
  <c r="Y17" i="3" s="1"/>
  <c r="BN230" i="3"/>
  <c r="AV230" i="3" s="1"/>
  <c r="Y15" i="3" s="1"/>
  <c r="BN241" i="3"/>
  <c r="AV241" i="3" s="1"/>
  <c r="Y26" i="3" s="1"/>
  <c r="BN240" i="3"/>
  <c r="AV240" i="3" s="1"/>
  <c r="Y25" i="3" s="1"/>
  <c r="BN226" i="3"/>
  <c r="AV226" i="3" s="1"/>
  <c r="BN222" i="3"/>
  <c r="AV222" i="3" s="1"/>
  <c r="BN227" i="3"/>
  <c r="AV227" i="3" s="1"/>
  <c r="Y12" i="3" s="1"/>
  <c r="BN225" i="3"/>
  <c r="AV225" i="3" s="1"/>
  <c r="Y10" i="3" s="1"/>
  <c r="BN223" i="3"/>
  <c r="AV223" i="3" s="1"/>
  <c r="Y8" i="3" s="1"/>
  <c r="AD92" i="3"/>
  <c r="L92" i="3" s="1"/>
  <c r="C29" i="3" s="1"/>
  <c r="AD82" i="3"/>
  <c r="L82" i="3" s="1"/>
  <c r="BN66" i="3"/>
  <c r="AV66" i="3" s="1"/>
  <c r="D3" i="3" s="1"/>
  <c r="BN158" i="3"/>
  <c r="AV158" i="3" s="1"/>
  <c r="Q3" i="3" s="1"/>
  <c r="BN215" i="3"/>
  <c r="AV215" i="3" s="1"/>
  <c r="U30" i="3" s="1"/>
  <c r="BN214" i="3"/>
  <c r="AV214" i="3" s="1"/>
  <c r="U29" i="3" s="1"/>
  <c r="BN212" i="3"/>
  <c r="AV212" i="3" s="1"/>
  <c r="U27" i="3" s="1"/>
  <c r="BN172" i="3"/>
  <c r="AV172" i="3" s="1"/>
  <c r="BN177" i="3"/>
  <c r="AV177" i="3" s="1"/>
  <c r="BN217" i="3"/>
  <c r="AV217" i="3" s="1"/>
  <c r="U32" i="3" s="1"/>
  <c r="BN213" i="3"/>
  <c r="AV213" i="3" s="1"/>
  <c r="U28" i="3" s="1"/>
  <c r="BN205" i="3"/>
  <c r="AV205" i="3" s="1"/>
  <c r="BN201" i="3"/>
  <c r="AV201" i="3" s="1"/>
  <c r="AD176" i="3"/>
  <c r="L176" i="3" s="1"/>
  <c r="BN93" i="3"/>
  <c r="AV93" i="3" s="1"/>
  <c r="D30" i="3" s="1"/>
  <c r="BN88" i="3"/>
  <c r="AV88" i="3" s="1"/>
  <c r="D25" i="3" s="1"/>
  <c r="BN72" i="3"/>
  <c r="AV72" i="3" s="1"/>
  <c r="D9" i="3" s="1"/>
  <c r="BN70" i="3"/>
  <c r="AV70" i="3" s="1"/>
  <c r="D7" i="3" s="1"/>
  <c r="BN68" i="3"/>
  <c r="AV68" i="3" s="1"/>
  <c r="D5" i="3" s="1"/>
  <c r="BN96" i="3"/>
  <c r="AV96" i="3" s="1"/>
  <c r="D33" i="3" s="1"/>
  <c r="BN92" i="3"/>
  <c r="AV92" i="3" s="1"/>
  <c r="D29" i="3" s="1"/>
  <c r="BN115" i="3"/>
  <c r="AV115" i="3" s="1"/>
  <c r="H22" i="3" s="1"/>
  <c r="BN150" i="3"/>
  <c r="AV150" i="3" s="1"/>
  <c r="L27" i="3" s="1"/>
  <c r="AD145" i="3"/>
  <c r="L145" i="3" s="1"/>
  <c r="K22" i="3" s="1"/>
  <c r="BN156" i="3"/>
  <c r="AV156" i="3" s="1"/>
  <c r="L33" i="3" s="1"/>
  <c r="BN144" i="3"/>
  <c r="AV144" i="3" s="1"/>
  <c r="L21" i="3" s="1"/>
  <c r="BN140" i="3"/>
  <c r="AV140" i="3" s="1"/>
  <c r="L17" i="3" s="1"/>
  <c r="BN143" i="3"/>
  <c r="AV143" i="3" s="1"/>
  <c r="L20" i="3" s="1"/>
  <c r="BN154" i="3"/>
  <c r="AV154" i="3" s="1"/>
  <c r="L31" i="3" s="1"/>
  <c r="BN146" i="3"/>
  <c r="AV146" i="3" s="1"/>
  <c r="L23" i="3" s="1"/>
  <c r="BN145" i="3"/>
  <c r="AV145" i="3" s="1"/>
  <c r="L22" i="3" s="1"/>
  <c r="BN139" i="3"/>
  <c r="AV139" i="3" s="1"/>
  <c r="L16" i="3" s="1"/>
  <c r="BN137" i="3"/>
  <c r="AV137" i="3" s="1"/>
  <c r="L14" i="3" s="1"/>
  <c r="BN133" i="3"/>
  <c r="AV133" i="3" s="1"/>
  <c r="L10" i="3" s="1"/>
  <c r="BN129" i="3"/>
  <c r="AV129" i="3" s="1"/>
  <c r="L6" i="3" s="1"/>
  <c r="BN125" i="3"/>
  <c r="AV125" i="3" s="1"/>
  <c r="H32" i="3" s="1"/>
  <c r="BN124" i="3"/>
  <c r="AV124" i="3" s="1"/>
  <c r="H31" i="3" s="1"/>
  <c r="BN123" i="3"/>
  <c r="AV123" i="3" s="1"/>
  <c r="H30" i="3" s="1"/>
  <c r="BN122" i="3"/>
  <c r="AV122" i="3" s="1"/>
  <c r="H29" i="3" s="1"/>
  <c r="BN120" i="3"/>
  <c r="AV120" i="3" s="1"/>
  <c r="H27" i="3" s="1"/>
  <c r="BN118" i="3"/>
  <c r="AV118" i="3" s="1"/>
  <c r="H25" i="3" s="1"/>
  <c r="BN117" i="3"/>
  <c r="AV117" i="3" s="1"/>
  <c r="H24" i="3" s="1"/>
  <c r="BN111" i="3"/>
  <c r="AV111" i="3" s="1"/>
  <c r="H18" i="3" s="1"/>
  <c r="BN106" i="3"/>
  <c r="AV106" i="3" s="1"/>
  <c r="H13" i="3" s="1"/>
  <c r="BN155" i="3"/>
  <c r="AV155" i="3" s="1"/>
  <c r="L32" i="3" s="1"/>
  <c r="BN151" i="3"/>
  <c r="AV151" i="3" s="1"/>
  <c r="L28" i="3" s="1"/>
  <c r="BN147" i="3"/>
  <c r="AV147" i="3" s="1"/>
  <c r="L24" i="3" s="1"/>
  <c r="BN138" i="3"/>
  <c r="AV138" i="3" s="1"/>
  <c r="L15" i="3" s="1"/>
  <c r="BN136" i="3"/>
  <c r="AV136" i="3" s="1"/>
  <c r="L13" i="3" s="1"/>
  <c r="BN132" i="3"/>
  <c r="AV132" i="3" s="1"/>
  <c r="L9" i="3" s="1"/>
  <c r="BN128" i="3"/>
  <c r="AV128" i="3" s="1"/>
  <c r="L5" i="3" s="1"/>
  <c r="BN152" i="3"/>
  <c r="AV152" i="3" s="1"/>
  <c r="L29" i="3" s="1"/>
  <c r="BN148" i="3"/>
  <c r="AV148" i="3" s="1"/>
  <c r="L25" i="3" s="1"/>
  <c r="BN153" i="3"/>
  <c r="AV153" i="3" s="1"/>
  <c r="L30" i="3" s="1"/>
  <c r="BN149" i="3"/>
  <c r="AV149" i="3" s="1"/>
  <c r="L26" i="3" s="1"/>
  <c r="BN142" i="3"/>
  <c r="AV142" i="3" s="1"/>
  <c r="L19" i="3" s="1"/>
  <c r="BN141" i="3"/>
  <c r="AV141" i="3" s="1"/>
  <c r="L18" i="3" s="1"/>
  <c r="BN134" i="3"/>
  <c r="AV134" i="3" s="1"/>
  <c r="L11" i="3" s="1"/>
  <c r="BN130" i="3"/>
  <c r="AV130" i="3" s="1"/>
  <c r="L7" i="3" s="1"/>
  <c r="BN126" i="3"/>
  <c r="AV126" i="3" s="1"/>
  <c r="H33" i="3" s="1"/>
  <c r="BN113" i="3"/>
  <c r="AV113" i="3" s="1"/>
  <c r="H20" i="3" s="1"/>
  <c r="BN108" i="3"/>
  <c r="AV108" i="3" s="1"/>
  <c r="H15" i="3" s="1"/>
  <c r="AD87" i="3"/>
  <c r="L87" i="3" s="1"/>
  <c r="AD74" i="3"/>
  <c r="L74" i="3" s="1"/>
  <c r="AD68" i="3"/>
  <c r="L68" i="3" s="1"/>
  <c r="BN79" i="3"/>
  <c r="AV79" i="3" s="1"/>
  <c r="D16" i="3" s="1"/>
  <c r="BN77" i="3"/>
  <c r="AV77" i="3" s="1"/>
  <c r="D14" i="3" s="1"/>
  <c r="BN75" i="3"/>
  <c r="AV75" i="3" s="1"/>
  <c r="D12" i="3" s="1"/>
  <c r="BN73" i="3"/>
  <c r="AV73" i="3" s="1"/>
  <c r="D10" i="3" s="1"/>
  <c r="AD210" i="3"/>
  <c r="L210" i="3" s="1"/>
  <c r="AD215" i="3"/>
  <c r="L215" i="3" s="1"/>
  <c r="T30" i="3" s="1"/>
  <c r="AD213" i="3"/>
  <c r="L213" i="3" s="1"/>
  <c r="T28" i="3" s="1"/>
  <c r="AD208" i="3"/>
  <c r="L208" i="3" s="1"/>
  <c r="AD206" i="3"/>
  <c r="L206" i="3" s="1"/>
  <c r="AD204" i="3"/>
  <c r="L204" i="3" s="1"/>
  <c r="AD202" i="3"/>
  <c r="L202" i="3" s="1"/>
  <c r="AD248" i="3"/>
  <c r="L248" i="3" s="1"/>
  <c r="AD189" i="3"/>
  <c r="L189" i="3" s="1"/>
  <c r="AD219" i="3"/>
  <c r="L219" i="3" s="1"/>
  <c r="AD243" i="3"/>
  <c r="L243" i="3" s="1"/>
  <c r="AD236" i="3"/>
  <c r="L236" i="3" s="1"/>
  <c r="AD232" i="3"/>
  <c r="L232" i="3" s="1"/>
  <c r="AD228" i="3"/>
  <c r="L228" i="3" s="1"/>
  <c r="AD224" i="3"/>
  <c r="L224" i="3" s="1"/>
  <c r="AD220" i="3"/>
  <c r="L220" i="3" s="1"/>
  <c r="AD211" i="3"/>
  <c r="L211" i="3" s="1"/>
  <c r="AD230" i="3"/>
  <c r="L230" i="3" s="1"/>
  <c r="AD167" i="3"/>
  <c r="L167" i="3" s="1"/>
  <c r="AD165" i="3"/>
  <c r="L165" i="3" s="1"/>
  <c r="AD163" i="3"/>
  <c r="L163" i="3" s="1"/>
  <c r="AD161" i="3"/>
  <c r="L161" i="3" s="1"/>
  <c r="AD159" i="3"/>
  <c r="L159" i="3" s="1"/>
  <c r="AD242" i="3"/>
  <c r="L242" i="3" s="1"/>
  <c r="AD237" i="3"/>
  <c r="L237" i="3" s="1"/>
  <c r="AD233" i="3"/>
  <c r="L233" i="3" s="1"/>
  <c r="AD229" i="3"/>
  <c r="L229" i="3" s="1"/>
  <c r="AD223" i="3"/>
  <c r="L223" i="3" s="1"/>
  <c r="AD244" i="3"/>
  <c r="L244" i="3" s="1"/>
  <c r="AD240" i="3"/>
  <c r="L240" i="3" s="1"/>
  <c r="AD239" i="3"/>
  <c r="L239" i="3" s="1"/>
  <c r="AD235" i="3"/>
  <c r="L235" i="3" s="1"/>
  <c r="AD231" i="3"/>
  <c r="L231" i="3" s="1"/>
  <c r="AD227" i="3"/>
  <c r="L227" i="3" s="1"/>
  <c r="AD225" i="3"/>
  <c r="L225" i="3" s="1"/>
  <c r="AD221" i="3"/>
  <c r="L221" i="3" s="1"/>
  <c r="AD214" i="3"/>
  <c r="L214" i="3" s="1"/>
  <c r="T29" i="3" s="1"/>
  <c r="AD212" i="3"/>
  <c r="L212" i="3" s="1"/>
  <c r="T27" i="3" s="1"/>
  <c r="AD199" i="3"/>
  <c r="L199" i="3" s="1"/>
  <c r="T14" i="3" s="1"/>
  <c r="AD95" i="3"/>
  <c r="L95" i="3" s="1"/>
  <c r="AD101" i="3"/>
  <c r="L101" i="3" s="1"/>
  <c r="AD88" i="3"/>
  <c r="L88" i="3" s="1"/>
  <c r="AD76" i="3"/>
  <c r="L76" i="3" s="1"/>
  <c r="AD73" i="3"/>
  <c r="L73" i="3" s="1"/>
  <c r="AD71" i="3"/>
  <c r="L71" i="3" s="1"/>
  <c r="AD69" i="3"/>
  <c r="L69" i="3" s="1"/>
  <c r="AD141" i="3"/>
  <c r="L141" i="3" s="1"/>
  <c r="K18" i="3" s="1"/>
  <c r="AD135" i="3"/>
  <c r="L135" i="3" s="1"/>
  <c r="AD131" i="3"/>
  <c r="L131" i="3" s="1"/>
  <c r="AD147" i="3"/>
  <c r="L147" i="3" s="1"/>
  <c r="AD146" i="3"/>
  <c r="L146" i="3" s="1"/>
  <c r="AD151" i="3"/>
  <c r="L151" i="3" s="1"/>
  <c r="AD150" i="3"/>
  <c r="L150" i="3" s="1"/>
  <c r="AD152" i="3"/>
  <c r="L152" i="3" s="1"/>
  <c r="AD155" i="3"/>
  <c r="L155" i="3" s="1"/>
  <c r="K32" i="3" s="1"/>
  <c r="AD153" i="3"/>
  <c r="L153" i="3" s="1"/>
  <c r="AD81" i="3"/>
  <c r="L81" i="3" s="1"/>
  <c r="AD80" i="3"/>
  <c r="L80" i="3" s="1"/>
  <c r="AD79" i="3"/>
  <c r="L79" i="3" s="1"/>
  <c r="AD77" i="3"/>
  <c r="L77" i="3" s="1"/>
  <c r="AD75" i="3"/>
  <c r="L75" i="3" s="1"/>
  <c r="AD72" i="3"/>
  <c r="L72" i="3" s="1"/>
  <c r="AD70" i="3"/>
  <c r="L70" i="3" s="1"/>
  <c r="AD144" i="3"/>
  <c r="L144" i="3" s="1"/>
  <c r="AD127" i="3"/>
  <c r="L127" i="3" s="1"/>
  <c r="AD93" i="3"/>
  <c r="L93" i="3" s="1"/>
  <c r="AD91" i="3"/>
  <c r="L91" i="3" s="1"/>
  <c r="AD89" i="3"/>
  <c r="L89" i="3" s="1"/>
  <c r="AD85" i="3"/>
  <c r="L85" i="3" s="1"/>
  <c r="AD84" i="3"/>
  <c r="L84" i="3" s="1"/>
  <c r="AD96" i="3"/>
  <c r="L96" i="3" s="1"/>
  <c r="AD126" i="3"/>
  <c r="L126" i="3" s="1"/>
  <c r="AD122" i="3"/>
  <c r="L122" i="3" s="1"/>
  <c r="AD118" i="3"/>
  <c r="L118" i="3" s="1"/>
  <c r="G25" i="3" s="1"/>
  <c r="AD117" i="3"/>
  <c r="L117" i="3" s="1"/>
  <c r="AD116" i="3"/>
  <c r="L116" i="3" s="1"/>
  <c r="AD115" i="3"/>
  <c r="L115" i="3" s="1"/>
  <c r="AD114" i="3"/>
  <c r="L114" i="3" s="1"/>
  <c r="AD113" i="3"/>
  <c r="L113" i="3" s="1"/>
  <c r="G20" i="3" s="1"/>
  <c r="AD112" i="3"/>
  <c r="L112" i="3" s="1"/>
  <c r="AD111" i="3"/>
  <c r="L111" i="3" s="1"/>
  <c r="AD110" i="3"/>
  <c r="L110" i="3" s="1"/>
  <c r="AD109" i="3"/>
  <c r="L109" i="3" s="1"/>
  <c r="AD108" i="3"/>
  <c r="L108" i="3" s="1"/>
  <c r="AD107" i="3"/>
  <c r="L107" i="3" s="1"/>
  <c r="AD106" i="3"/>
  <c r="L106" i="3" s="1"/>
  <c r="AD103" i="3"/>
  <c r="L103" i="3" s="1"/>
  <c r="AD100" i="3"/>
  <c r="L100" i="3" s="1"/>
  <c r="AD99" i="3"/>
  <c r="L99" i="3" s="1"/>
  <c r="AD104" i="3"/>
  <c r="L104" i="3" s="1"/>
  <c r="AD86" i="3"/>
  <c r="L86" i="3" s="1"/>
  <c r="AD83" i="3"/>
  <c r="L83" i="3" s="1"/>
  <c r="AD143" i="3"/>
  <c r="L143" i="3" s="1"/>
  <c r="AD139" i="3"/>
  <c r="L139" i="3" s="1"/>
  <c r="AD137" i="3"/>
  <c r="L137" i="3" s="1"/>
  <c r="AD136" i="3"/>
  <c r="L136" i="3" s="1"/>
  <c r="AD133" i="3"/>
  <c r="L133" i="3" s="1"/>
  <c r="AD129" i="3"/>
  <c r="L129" i="3" s="1"/>
  <c r="AD148" i="3"/>
  <c r="L148" i="3" s="1"/>
  <c r="AD149" i="3"/>
  <c r="L149" i="3" s="1"/>
  <c r="AD156" i="3"/>
  <c r="L156" i="3" s="1"/>
  <c r="AD154" i="3"/>
  <c r="L154" i="3" s="1"/>
  <c r="AD140" i="3"/>
  <c r="L140" i="3" s="1"/>
  <c r="AD138" i="3"/>
  <c r="L138" i="3" s="1"/>
  <c r="AD132" i="3"/>
  <c r="L132" i="3" s="1"/>
  <c r="AD128" i="3"/>
  <c r="L128" i="3" s="1"/>
  <c r="AD142" i="3"/>
  <c r="L142" i="3" s="1"/>
  <c r="AD134" i="3"/>
  <c r="L134" i="3" s="1"/>
  <c r="AD130" i="3"/>
  <c r="L130" i="3" s="1"/>
  <c r="AD97" i="3"/>
  <c r="L97" i="3" s="1"/>
  <c r="AD125" i="3"/>
  <c r="L125" i="3" s="1"/>
  <c r="AD124" i="3"/>
  <c r="L124" i="3" s="1"/>
  <c r="AD123" i="3"/>
  <c r="L123" i="3" s="1"/>
  <c r="AD121" i="3"/>
  <c r="L121" i="3" s="1"/>
  <c r="AD120" i="3"/>
  <c r="L120" i="3" s="1"/>
  <c r="AD119" i="3"/>
  <c r="L119" i="3" s="1"/>
  <c r="AD105" i="3"/>
  <c r="L105" i="3" s="1"/>
  <c r="AD102" i="3"/>
  <c r="L102" i="3" s="1"/>
  <c r="AD98" i="3"/>
  <c r="L98" i="3" s="1"/>
  <c r="I5" i="1"/>
  <c r="K5" i="1"/>
  <c r="L11" i="2"/>
  <c r="V8" i="3" l="1"/>
  <c r="V31" i="3"/>
  <c r="V12" i="3"/>
  <c r="R20" i="3"/>
  <c r="V24" i="3"/>
  <c r="R29" i="3"/>
  <c r="E27" i="3"/>
  <c r="V9" i="3"/>
  <c r="V11" i="3"/>
  <c r="V10" i="3"/>
  <c r="V13" i="3"/>
  <c r="R27" i="3"/>
  <c r="V7" i="3"/>
  <c r="V15" i="3"/>
  <c r="R13" i="3"/>
  <c r="R25" i="3"/>
  <c r="R30" i="3"/>
  <c r="V5" i="3"/>
  <c r="V22" i="3"/>
  <c r="R23" i="3"/>
  <c r="R33" i="3"/>
  <c r="R19" i="3"/>
  <c r="Y23" i="3"/>
  <c r="Z23" i="3" s="1"/>
  <c r="Q17" i="3"/>
  <c r="R17" i="3" s="1"/>
  <c r="Y11" i="3"/>
  <c r="Z11" i="3" s="1"/>
  <c r="Y19" i="3"/>
  <c r="Z19" i="3" s="1"/>
  <c r="U20" i="3"/>
  <c r="V20" i="3" s="1"/>
  <c r="U16" i="3"/>
  <c r="V16" i="3" s="1"/>
  <c r="Y7" i="3"/>
  <c r="Z7" i="3" s="1"/>
  <c r="Q15" i="3"/>
  <c r="R15" i="3" s="1"/>
  <c r="U18" i="3"/>
  <c r="V18" i="3" s="1"/>
  <c r="Q22" i="3"/>
  <c r="R22" i="3" s="1"/>
  <c r="V33" i="3"/>
  <c r="R3" i="3"/>
  <c r="V32" i="3"/>
  <c r="Z26" i="3"/>
  <c r="E31" i="3"/>
  <c r="E15" i="3"/>
  <c r="E29" i="3"/>
  <c r="G9" i="3"/>
  <c r="I9" i="3" s="1"/>
  <c r="G26" i="3"/>
  <c r="I26" i="3" s="1"/>
  <c r="G31" i="3"/>
  <c r="I31" i="3" s="1"/>
  <c r="G4" i="3"/>
  <c r="I4" i="3" s="1"/>
  <c r="K11" i="3"/>
  <c r="M11" i="3" s="1"/>
  <c r="K15" i="3"/>
  <c r="M15" i="3" s="1"/>
  <c r="K31" i="3"/>
  <c r="M31" i="3" s="1"/>
  <c r="K26" i="3"/>
  <c r="M26" i="3" s="1"/>
  <c r="K13" i="3"/>
  <c r="M13" i="3" s="1"/>
  <c r="K16" i="3"/>
  <c r="M16" i="3" s="1"/>
  <c r="C20" i="3"/>
  <c r="E20" i="3" s="1"/>
  <c r="G7" i="3"/>
  <c r="I7" i="3" s="1"/>
  <c r="G13" i="3"/>
  <c r="I13" i="3" s="1"/>
  <c r="G15" i="3"/>
  <c r="I15" i="3" s="1"/>
  <c r="G19" i="3"/>
  <c r="I19" i="3" s="1"/>
  <c r="G21" i="3"/>
  <c r="I21" i="3" s="1"/>
  <c r="C21" i="3"/>
  <c r="E21" i="3" s="1"/>
  <c r="C26" i="3"/>
  <c r="E26" i="3" s="1"/>
  <c r="K21" i="3"/>
  <c r="M21" i="3" s="1"/>
  <c r="C14" i="3"/>
  <c r="E14" i="3" s="1"/>
  <c r="C17" i="3"/>
  <c r="E17" i="3" s="1"/>
  <c r="K29" i="3"/>
  <c r="M29" i="3" s="1"/>
  <c r="K24" i="3"/>
  <c r="M24" i="3" s="1"/>
  <c r="G5" i="3"/>
  <c r="I5" i="3" s="1"/>
  <c r="G12" i="3"/>
  <c r="I12" i="3" s="1"/>
  <c r="G27" i="3"/>
  <c r="I27" i="3" s="1"/>
  <c r="G30" i="3"/>
  <c r="I30" i="3" s="1"/>
  <c r="G32" i="3"/>
  <c r="I32" i="3" s="1"/>
  <c r="K7" i="3"/>
  <c r="M7" i="3" s="1"/>
  <c r="K19" i="3"/>
  <c r="M19" i="3" s="1"/>
  <c r="K9" i="3"/>
  <c r="M9" i="3" s="1"/>
  <c r="K17" i="3"/>
  <c r="M17" i="3" s="1"/>
  <c r="K33" i="3"/>
  <c r="M33" i="3" s="1"/>
  <c r="K25" i="3"/>
  <c r="M25" i="3" s="1"/>
  <c r="K10" i="3"/>
  <c r="M10" i="3" s="1"/>
  <c r="K14" i="3"/>
  <c r="M14" i="3" s="1"/>
  <c r="K20" i="3"/>
  <c r="M20" i="3" s="1"/>
  <c r="C23" i="3"/>
  <c r="E23" i="3" s="1"/>
  <c r="G6" i="3"/>
  <c r="I6" i="3" s="1"/>
  <c r="G10" i="3"/>
  <c r="I10" i="3" s="1"/>
  <c r="G14" i="3"/>
  <c r="I14" i="3" s="1"/>
  <c r="G16" i="3"/>
  <c r="I16" i="3" s="1"/>
  <c r="G18" i="3"/>
  <c r="I18" i="3" s="1"/>
  <c r="G22" i="3"/>
  <c r="I22" i="3" s="1"/>
  <c r="G24" i="3"/>
  <c r="I24" i="3" s="1"/>
  <c r="G29" i="3"/>
  <c r="I29" i="3" s="1"/>
  <c r="C33" i="3"/>
  <c r="E33" i="3" s="1"/>
  <c r="C22" i="3"/>
  <c r="E22" i="3" s="1"/>
  <c r="C28" i="3"/>
  <c r="E28" i="3" s="1"/>
  <c r="K4" i="3"/>
  <c r="M4" i="3" s="1"/>
  <c r="C7" i="3"/>
  <c r="E7" i="3" s="1"/>
  <c r="C12" i="3"/>
  <c r="E12" i="3" s="1"/>
  <c r="C16" i="3"/>
  <c r="E16" i="3" s="1"/>
  <c r="C18" i="3"/>
  <c r="E18" i="3" s="1"/>
  <c r="K27" i="3"/>
  <c r="M27" i="3" s="1"/>
  <c r="K23" i="3"/>
  <c r="M23" i="3" s="1"/>
  <c r="K8" i="3"/>
  <c r="M8" i="3" s="1"/>
  <c r="C8" i="3"/>
  <c r="E8" i="3" s="1"/>
  <c r="C13" i="3"/>
  <c r="E13" i="3" s="1"/>
  <c r="G8" i="3"/>
  <c r="I8" i="3" s="1"/>
  <c r="X10" i="3"/>
  <c r="Z10" i="3" s="1"/>
  <c r="X16" i="3"/>
  <c r="Z16" i="3" s="1"/>
  <c r="X24" i="3"/>
  <c r="Z24" i="3" s="1"/>
  <c r="X29" i="3"/>
  <c r="Z29" i="3" s="1"/>
  <c r="X14" i="3"/>
  <c r="Z14" i="3" s="1"/>
  <c r="X22" i="3"/>
  <c r="Z22" i="3" s="1"/>
  <c r="P4" i="3"/>
  <c r="R4" i="3" s="1"/>
  <c r="P8" i="3"/>
  <c r="R8" i="3" s="1"/>
  <c r="P12" i="3"/>
  <c r="R12" i="3" s="1"/>
  <c r="T26" i="3"/>
  <c r="V26" i="3" s="1"/>
  <c r="X9" i="3"/>
  <c r="Z9" i="3" s="1"/>
  <c r="X17" i="3"/>
  <c r="Z17" i="3" s="1"/>
  <c r="X28" i="3"/>
  <c r="Z28" i="3" s="1"/>
  <c r="T4" i="3"/>
  <c r="V4" i="3" s="1"/>
  <c r="T17" i="3"/>
  <c r="V17" i="3" s="1"/>
  <c r="T21" i="3"/>
  <c r="V21" i="3" s="1"/>
  <c r="T25" i="3"/>
  <c r="V25" i="3" s="1"/>
  <c r="C11" i="3"/>
  <c r="E11" i="3" s="1"/>
  <c r="X31" i="3"/>
  <c r="Z31" i="3" s="1"/>
  <c r="P5" i="3"/>
  <c r="R5" i="3" s="1"/>
  <c r="P11" i="3"/>
  <c r="R11" i="3" s="1"/>
  <c r="P16" i="3"/>
  <c r="R16" i="3" s="1"/>
  <c r="P24" i="3"/>
  <c r="R24" i="3" s="1"/>
  <c r="P28" i="3"/>
  <c r="R28" i="3" s="1"/>
  <c r="P32" i="3"/>
  <c r="R32" i="3" s="1"/>
  <c r="G28" i="3"/>
  <c r="I28" i="3" s="1"/>
  <c r="K5" i="3"/>
  <c r="M5" i="3" s="1"/>
  <c r="K6" i="3"/>
  <c r="M6" i="3" s="1"/>
  <c r="G11" i="3"/>
  <c r="I11" i="3" s="1"/>
  <c r="G17" i="3"/>
  <c r="I17" i="3" s="1"/>
  <c r="G23" i="3"/>
  <c r="I23" i="3" s="1"/>
  <c r="G33" i="3"/>
  <c r="I33" i="3" s="1"/>
  <c r="C30" i="3"/>
  <c r="E30" i="3" s="1"/>
  <c r="C9" i="3"/>
  <c r="E9" i="3" s="1"/>
  <c r="K30" i="3"/>
  <c r="M30" i="3" s="1"/>
  <c r="K28" i="3"/>
  <c r="M28" i="3" s="1"/>
  <c r="K12" i="3"/>
  <c r="M12" i="3" s="1"/>
  <c r="C6" i="3"/>
  <c r="E6" i="3" s="1"/>
  <c r="C10" i="3"/>
  <c r="E10" i="3" s="1"/>
  <c r="C25" i="3"/>
  <c r="E25" i="3" s="1"/>
  <c r="C32" i="3"/>
  <c r="E32" i="3" s="1"/>
  <c r="X6" i="3"/>
  <c r="Z6" i="3" s="1"/>
  <c r="X12" i="3"/>
  <c r="Z12" i="3" s="1"/>
  <c r="X20" i="3"/>
  <c r="Z20" i="3" s="1"/>
  <c r="X25" i="3"/>
  <c r="Z25" i="3" s="1"/>
  <c r="X8" i="3"/>
  <c r="Z8" i="3" s="1"/>
  <c r="X18" i="3"/>
  <c r="Z18" i="3" s="1"/>
  <c r="X27" i="3"/>
  <c r="Z27" i="3" s="1"/>
  <c r="P6" i="3"/>
  <c r="R6" i="3" s="1"/>
  <c r="P10" i="3"/>
  <c r="R10" i="3" s="1"/>
  <c r="X15" i="3"/>
  <c r="Z15" i="3" s="1"/>
  <c r="X5" i="3"/>
  <c r="Z5" i="3" s="1"/>
  <c r="X13" i="3"/>
  <c r="Z13" i="3" s="1"/>
  <c r="X21" i="3"/>
  <c r="Z21" i="3" s="1"/>
  <c r="X4" i="3"/>
  <c r="Z4" i="3" s="1"/>
  <c r="X33" i="3"/>
  <c r="Z33" i="3" s="1"/>
  <c r="T19" i="3"/>
  <c r="V19" i="3" s="1"/>
  <c r="T23" i="3"/>
  <c r="V23" i="3" s="1"/>
  <c r="C5" i="3"/>
  <c r="E5" i="3" s="1"/>
  <c r="C24" i="3"/>
  <c r="E24" i="3" s="1"/>
  <c r="P21" i="3"/>
  <c r="R21" i="3" s="1"/>
  <c r="C19" i="3"/>
  <c r="E19" i="3" s="1"/>
  <c r="X30" i="3"/>
  <c r="Z30" i="3" s="1"/>
  <c r="X32" i="3"/>
  <c r="Z32" i="3" s="1"/>
  <c r="P9" i="3"/>
  <c r="R9" i="3" s="1"/>
  <c r="P14" i="3"/>
  <c r="R14" i="3" s="1"/>
  <c r="P18" i="3"/>
  <c r="R18" i="3" s="1"/>
  <c r="P26" i="3"/>
  <c r="R26" i="3" s="1"/>
  <c r="P31" i="3"/>
  <c r="R31" i="3" s="1"/>
  <c r="C4" i="3"/>
  <c r="E4" i="3" s="1"/>
  <c r="V28" i="3"/>
  <c r="V27" i="3"/>
  <c r="V30" i="3"/>
  <c r="V29" i="3"/>
  <c r="V14" i="3"/>
  <c r="I20" i="3"/>
  <c r="M32" i="3"/>
  <c r="M18" i="3"/>
  <c r="M22" i="3"/>
  <c r="I25" i="3"/>
  <c r="E3" i="3"/>
  <c r="G5" i="1"/>
  <c r="G3" i="1" s="1"/>
  <c r="N9" i="1"/>
  <c r="O23" i="2" s="1"/>
  <c r="M9" i="1"/>
  <c r="O22" i="2" s="1"/>
  <c r="L9" i="1"/>
  <c r="O21" i="2" s="1"/>
  <c r="K9" i="1"/>
  <c r="O20" i="2" s="1"/>
  <c r="J9" i="1"/>
  <c r="O19" i="2" s="1"/>
  <c r="I9" i="1"/>
  <c r="O18" i="2" s="1"/>
  <c r="R11" i="2"/>
  <c r="M8" i="2"/>
  <c r="J9" i="2" s="1"/>
  <c r="M7" i="2"/>
  <c r="J8" i="2" s="1"/>
  <c r="M6" i="2"/>
  <c r="J7" i="2" s="1"/>
  <c r="M5" i="2"/>
  <c r="J6" i="2" s="1"/>
  <c r="N8" i="1"/>
  <c r="R23" i="2" s="1"/>
  <c r="M7" i="1"/>
  <c r="L7" i="1"/>
  <c r="M21" i="2" s="1"/>
  <c r="J22" i="2" s="1"/>
  <c r="K7" i="1"/>
  <c r="M20" i="2" s="1"/>
  <c r="J21" i="2" s="1"/>
  <c r="J7" i="1"/>
  <c r="M19" i="2" s="1"/>
  <c r="J20" i="2" s="1"/>
  <c r="I7" i="1"/>
  <c r="M18" i="2" s="1"/>
  <c r="J19" i="2" s="1"/>
  <c r="H7" i="1"/>
  <c r="H8" i="1" s="1"/>
  <c r="U16" i="2" l="1"/>
  <c r="U3" i="2"/>
  <c r="T11" i="2"/>
  <c r="S11" i="2"/>
  <c r="N7" i="1"/>
  <c r="M22" i="2"/>
  <c r="J23" i="2" s="1"/>
  <c r="R10" i="2"/>
  <c r="M9" i="2"/>
  <c r="J10" i="2" s="1"/>
  <c r="H10" i="1"/>
  <c r="N10" i="1"/>
  <c r="U23" i="2" s="1"/>
  <c r="L8" i="1"/>
  <c r="J8" i="1"/>
  <c r="K8" i="1"/>
  <c r="I8" i="1"/>
  <c r="R18" i="2" s="1"/>
  <c r="M8" i="1"/>
  <c r="L10" i="1" l="1"/>
  <c r="U21" i="2" s="1"/>
  <c r="R21" i="2"/>
  <c r="K10" i="1"/>
  <c r="U20" i="2" s="1"/>
  <c r="R20" i="2"/>
  <c r="M10" i="1"/>
  <c r="U22" i="2" s="1"/>
  <c r="R22" i="2"/>
  <c r="J10" i="1"/>
  <c r="U19" i="2" s="1"/>
  <c r="R19" i="2"/>
  <c r="I10" i="1"/>
  <c r="U18" i="2" s="1"/>
  <c r="O11" i="2"/>
  <c r="O10" i="2"/>
  <c r="O9" i="2"/>
  <c r="O8" i="2"/>
  <c r="O7" i="2"/>
  <c r="O6" i="2"/>
  <c r="O5" i="2"/>
  <c r="R8" i="2"/>
  <c r="Q11" i="2" l="1"/>
  <c r="P11" i="2"/>
  <c r="G10" i="1"/>
  <c r="U10" i="2"/>
  <c r="U11" i="2"/>
  <c r="V11" i="2" s="1"/>
  <c r="U8" i="2"/>
  <c r="G8" i="1" l="1"/>
  <c r="U24" i="2"/>
  <c r="U5" i="2"/>
  <c r="R5" i="2"/>
  <c r="U7" i="2"/>
  <c r="R7" i="2"/>
  <c r="U6" i="2"/>
  <c r="R6" i="2"/>
  <c r="U9" i="2"/>
  <c r="R9" i="2"/>
  <c r="C8" i="1" l="1"/>
  <c r="U25" i="2"/>
  <c r="C5" i="1"/>
  <c r="C6" i="1" s="1"/>
  <c r="E30" i="2" l="1"/>
  <c r="C9" i="1"/>
  <c r="C10" i="1" s="1"/>
  <c r="E7" i="2" s="1"/>
  <c r="U12" i="2"/>
  <c r="U13" i="2"/>
  <c r="E27" i="2" l="1"/>
  <c r="E28" i="2"/>
  <c r="E32" i="2"/>
  <c r="E31" i="2"/>
  <c r="E34" i="2" l="1"/>
  <c r="C7" i="1"/>
  <c r="C12" i="1"/>
  <c r="E29" i="2" l="1"/>
  <c r="E33" i="2" s="1"/>
  <c r="E6" i="2"/>
  <c r="C11" i="1"/>
  <c r="E9" i="2" s="1"/>
</calcChain>
</file>

<file path=xl/sharedStrings.xml><?xml version="1.0" encoding="utf-8"?>
<sst xmlns="http://schemas.openxmlformats.org/spreadsheetml/2006/main" count="1773" uniqueCount="106">
  <si>
    <t>ふじみ野市　上下水道料金シミュレーター</t>
    <rPh sb="3" eb="4">
      <t>ノ</t>
    </rPh>
    <rPh sb="4" eb="5">
      <t>シ</t>
    </rPh>
    <rPh sb="6" eb="8">
      <t>ジョウゲ</t>
    </rPh>
    <rPh sb="8" eb="10">
      <t>スイドウ</t>
    </rPh>
    <rPh sb="10" eb="12">
      <t>リョウキン</t>
    </rPh>
    <phoneticPr fontId="1"/>
  </si>
  <si>
    <t>区分</t>
    <rPh sb="0" eb="2">
      <t>クブン</t>
    </rPh>
    <phoneticPr fontId="1"/>
  </si>
  <si>
    <t>口径</t>
    <rPh sb="0" eb="2">
      <t>コウケイ</t>
    </rPh>
    <phoneticPr fontId="1"/>
  </si>
  <si>
    <t>期間</t>
    <rPh sb="0" eb="2">
      <t>キカン</t>
    </rPh>
    <phoneticPr fontId="1"/>
  </si>
  <si>
    <t>水量</t>
    <rPh sb="0" eb="2">
      <t>スイリョウ</t>
    </rPh>
    <phoneticPr fontId="1"/>
  </si>
  <si>
    <t>13mm</t>
    <phoneticPr fontId="1"/>
  </si>
  <si>
    <t>20mm</t>
    <phoneticPr fontId="1"/>
  </si>
  <si>
    <t>25mm</t>
    <phoneticPr fontId="1"/>
  </si>
  <si>
    <t>30mm</t>
    <phoneticPr fontId="1"/>
  </si>
  <si>
    <t>40mm</t>
    <phoneticPr fontId="1"/>
  </si>
  <si>
    <t>50mm</t>
    <phoneticPr fontId="1"/>
  </si>
  <si>
    <t>75mm</t>
    <phoneticPr fontId="1"/>
  </si>
  <si>
    <t>100mm</t>
    <phoneticPr fontId="1"/>
  </si>
  <si>
    <t>150mm</t>
    <phoneticPr fontId="1"/>
  </si>
  <si>
    <t>浴場用</t>
    <rPh sb="0" eb="3">
      <t>ヨクジョウヨウ</t>
    </rPh>
    <phoneticPr fontId="1"/>
  </si>
  <si>
    <t>臨時用</t>
    <rPh sb="0" eb="2">
      <t>リンジ</t>
    </rPh>
    <rPh sb="2" eb="3">
      <t>ヨウ</t>
    </rPh>
    <phoneticPr fontId="1"/>
  </si>
  <si>
    <t>基本料金</t>
    <rPh sb="0" eb="2">
      <t>キホン</t>
    </rPh>
    <rPh sb="2" eb="4">
      <t>リョウキン</t>
    </rPh>
    <phoneticPr fontId="1"/>
  </si>
  <si>
    <t>71以上</t>
    <rPh sb="2" eb="4">
      <t>イジョウ</t>
    </rPh>
    <phoneticPr fontId="1"/>
  </si>
  <si>
    <t>101以上</t>
    <rPh sb="3" eb="5">
      <t>イジョウ</t>
    </rPh>
    <phoneticPr fontId="1"/>
  </si>
  <si>
    <t>超過料金</t>
    <rPh sb="0" eb="2">
      <t>チョウカ</t>
    </rPh>
    <rPh sb="2" eb="4">
      <t>リョウキン</t>
    </rPh>
    <phoneticPr fontId="1"/>
  </si>
  <si>
    <t>水道料金</t>
    <rPh sb="0" eb="2">
      <t>スイドウ</t>
    </rPh>
    <rPh sb="2" eb="4">
      <t>リョウキン</t>
    </rPh>
    <phoneticPr fontId="1"/>
  </si>
  <si>
    <t>1～10</t>
    <phoneticPr fontId="1"/>
  </si>
  <si>
    <t>11～20</t>
    <phoneticPr fontId="1"/>
  </si>
  <si>
    <t>21～30</t>
    <phoneticPr fontId="1"/>
  </si>
  <si>
    <t>31～50</t>
    <phoneticPr fontId="1"/>
  </si>
  <si>
    <t>51～70</t>
    <phoneticPr fontId="1"/>
  </si>
  <si>
    <t>■水道料金（1ヶ月当り）</t>
    <rPh sb="1" eb="3">
      <t>スイドウ</t>
    </rPh>
    <rPh sb="3" eb="5">
      <t>リョウキン</t>
    </rPh>
    <rPh sb="8" eb="9">
      <t>ゲツ</t>
    </rPh>
    <rPh sb="9" eb="10">
      <t>アタ</t>
    </rPh>
    <phoneticPr fontId="1"/>
  </si>
  <si>
    <t>■下水道使用料（1ヶ月当り）</t>
    <rPh sb="1" eb="4">
      <t>ゲスイドウ</t>
    </rPh>
    <rPh sb="4" eb="7">
      <t>シヨウリョウ</t>
    </rPh>
    <rPh sb="10" eb="11">
      <t>ゲツ</t>
    </rPh>
    <rPh sb="11" eb="12">
      <t>アタ</t>
    </rPh>
    <phoneticPr fontId="1"/>
  </si>
  <si>
    <t>51～100</t>
    <phoneticPr fontId="1"/>
  </si>
  <si>
    <t>101～500</t>
    <phoneticPr fontId="1"/>
  </si>
  <si>
    <t>501以上</t>
    <rPh sb="3" eb="5">
      <t>イジョウ</t>
    </rPh>
    <phoneticPr fontId="1"/>
  </si>
  <si>
    <t>基本水量</t>
    <rPh sb="0" eb="2">
      <t>キホン</t>
    </rPh>
    <rPh sb="2" eb="4">
      <t>スイリョウ</t>
    </rPh>
    <phoneticPr fontId="1"/>
  </si>
  <si>
    <t>10㎥まで</t>
    <phoneticPr fontId="1"/>
  </si>
  <si>
    <t>下水道料金</t>
    <rPh sb="0" eb="3">
      <t>ゲスイドウ</t>
    </rPh>
    <rPh sb="3" eb="5">
      <t>リョウキン</t>
    </rPh>
    <phoneticPr fontId="1"/>
  </si>
  <si>
    <t>下水道使用料</t>
    <rPh sb="0" eb="3">
      <t>ゲスイドウ</t>
    </rPh>
    <rPh sb="3" eb="6">
      <t>シヨウリョウ</t>
    </rPh>
    <phoneticPr fontId="1"/>
  </si>
  <si>
    <t>上下水道料金</t>
    <rPh sb="0" eb="2">
      <t>ジョウゲ</t>
    </rPh>
    <rPh sb="2" eb="4">
      <t>スイドウ</t>
    </rPh>
    <rPh sb="4" eb="6">
      <t>リョウキン</t>
    </rPh>
    <phoneticPr fontId="1"/>
  </si>
  <si>
    <t>水道料金内訳</t>
    <rPh sb="0" eb="2">
      <t>スイドウ</t>
    </rPh>
    <rPh sb="2" eb="4">
      <t>リョウキン</t>
    </rPh>
    <rPh sb="4" eb="5">
      <t>ウチ</t>
    </rPh>
    <rPh sb="5" eb="6">
      <t>ヤク</t>
    </rPh>
    <phoneticPr fontId="1"/>
  </si>
  <si>
    <t>下水道使用料内訳</t>
    <rPh sb="0" eb="3">
      <t>ゲスイドウ</t>
    </rPh>
    <rPh sb="3" eb="6">
      <t>シヨウリョウ</t>
    </rPh>
    <rPh sb="6" eb="7">
      <t>ウチ</t>
    </rPh>
    <rPh sb="7" eb="8">
      <t>ヤク</t>
    </rPh>
    <phoneticPr fontId="1"/>
  </si>
  <si>
    <t>一般用</t>
    <rPh sb="0" eb="2">
      <t>イッパン</t>
    </rPh>
    <rPh sb="2" eb="3">
      <t>ヨウ</t>
    </rPh>
    <phoneticPr fontId="1"/>
  </si>
  <si>
    <t>一般汚水</t>
    <rPh sb="0" eb="2">
      <t>イッパン</t>
    </rPh>
    <rPh sb="2" eb="4">
      <t>オスイ</t>
    </rPh>
    <phoneticPr fontId="1"/>
  </si>
  <si>
    <t>浴場汚水</t>
    <rPh sb="0" eb="2">
      <t>ヨクジョウ</t>
    </rPh>
    <rPh sb="2" eb="4">
      <t>オスイ</t>
    </rPh>
    <phoneticPr fontId="1"/>
  </si>
  <si>
    <t>－</t>
    <phoneticPr fontId="1"/>
  </si>
  <si>
    <t>＜更新履歴＞</t>
    <rPh sb="1" eb="3">
      <t>コウシン</t>
    </rPh>
    <rPh sb="3" eb="5">
      <t>リレキ</t>
    </rPh>
    <phoneticPr fontId="1"/>
  </si>
  <si>
    <t>一般用</t>
  </si>
  <si>
    <t>～</t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</si>
  <si>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</si>
  <si>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</si>
  <si>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</si>
  <si>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㎥</t>
    <phoneticPr fontId="1"/>
  </si>
  <si>
    <t>㎥まで</t>
    <phoneticPr fontId="1"/>
  </si>
  <si>
    <t>計</t>
    <rPh sb="0" eb="1">
      <t>ケイ</t>
    </rPh>
    <phoneticPr fontId="1"/>
  </si>
  <si>
    <t>■上水道</t>
    <rPh sb="1" eb="4">
      <t>ジョウスイドウ</t>
    </rPh>
    <phoneticPr fontId="1"/>
  </si>
  <si>
    <t>■下水道</t>
    <rPh sb="1" eb="4">
      <t>ゲスイドウ</t>
    </rPh>
    <phoneticPr fontId="1"/>
  </si>
  <si>
    <t>使用水量内訳</t>
    <rPh sb="0" eb="2">
      <t>シヨウ</t>
    </rPh>
    <rPh sb="2" eb="4">
      <t>スイリョウ</t>
    </rPh>
    <rPh sb="4" eb="6">
      <t>ウチワケ</t>
    </rPh>
    <phoneticPr fontId="1"/>
  </si>
  <si>
    <t>汚水排除（排水）量内訳</t>
    <rPh sb="0" eb="2">
      <t>オスイ</t>
    </rPh>
    <rPh sb="2" eb="4">
      <t>ハイジョ</t>
    </rPh>
    <rPh sb="5" eb="7">
      <t>ハイスイ</t>
    </rPh>
    <rPh sb="8" eb="9">
      <t>リョウ</t>
    </rPh>
    <rPh sb="9" eb="11">
      <t>ウチワケ</t>
    </rPh>
    <phoneticPr fontId="1"/>
  </si>
  <si>
    <t>・</t>
    <phoneticPr fontId="1"/>
  </si>
  <si>
    <t>【シミュレーター使用方法】</t>
    <rPh sb="8" eb="10">
      <t>シヨウ</t>
    </rPh>
    <rPh sb="10" eb="12">
      <t>ホウホウ</t>
    </rPh>
    <phoneticPr fontId="1"/>
  </si>
  <si>
    <t>（税込み）</t>
    <rPh sb="1" eb="3">
      <t>ゼイコミ</t>
    </rPh>
    <phoneticPr fontId="1"/>
  </si>
  <si>
    <t>「区分」選択・・・「一般用、浴場用、臨時用」</t>
    <rPh sb="1" eb="3">
      <t>クブン</t>
    </rPh>
    <rPh sb="4" eb="6">
      <t>センタク</t>
    </rPh>
    <rPh sb="10" eb="13">
      <t>イッパンヨウ</t>
    </rPh>
    <rPh sb="14" eb="17">
      <t>ヨクジョウヨウ</t>
    </rPh>
    <rPh sb="18" eb="20">
      <t>リンジ</t>
    </rPh>
    <rPh sb="20" eb="21">
      <t>ヨウ</t>
    </rPh>
    <phoneticPr fontId="1"/>
  </si>
  <si>
    <t>〒</t>
    <phoneticPr fontId="1"/>
  </si>
  <si>
    <t>356-8501</t>
    <phoneticPr fontId="1"/>
  </si>
  <si>
    <t>ふじみ野市役所　第二庁舎（1階）</t>
    <rPh sb="3" eb="4">
      <t>ノ</t>
    </rPh>
    <rPh sb="4" eb="5">
      <t>シ</t>
    </rPh>
    <rPh sb="5" eb="7">
      <t>ヤクショ</t>
    </rPh>
    <rPh sb="8" eb="10">
      <t>ダイニ</t>
    </rPh>
    <rPh sb="10" eb="12">
      <t>チョウシャ</t>
    </rPh>
    <rPh sb="14" eb="15">
      <t>カイ</t>
    </rPh>
    <phoneticPr fontId="1"/>
  </si>
  <si>
    <t>ふじみ野市福岡一丁目１番１号</t>
    <rPh sb="3" eb="4">
      <t>ノ</t>
    </rPh>
    <rPh sb="4" eb="5">
      <t>シ</t>
    </rPh>
    <rPh sb="5" eb="7">
      <t>フクオカ</t>
    </rPh>
    <rPh sb="7" eb="10">
      <t>イッチョウメ</t>
    </rPh>
    <rPh sb="11" eb="12">
      <t>バン</t>
    </rPh>
    <rPh sb="13" eb="14">
      <t>ゴウ</t>
    </rPh>
    <phoneticPr fontId="1"/>
  </si>
  <si>
    <t>ふじみ野市水道サービスセンター</t>
    <rPh sb="3" eb="4">
      <t>ノ</t>
    </rPh>
    <rPh sb="4" eb="5">
      <t>シ</t>
    </rPh>
    <rPh sb="5" eb="7">
      <t>スイドウ</t>
    </rPh>
    <phoneticPr fontId="1"/>
  </si>
  <si>
    <t>営業：８時３０分から１７時１５分まで</t>
    <rPh sb="0" eb="2">
      <t>エイギョウ</t>
    </rPh>
    <rPh sb="4" eb="5">
      <t>ジ</t>
    </rPh>
    <rPh sb="7" eb="8">
      <t>フン</t>
    </rPh>
    <rPh sb="12" eb="13">
      <t>ジ</t>
    </rPh>
    <rPh sb="15" eb="16">
      <t>フン</t>
    </rPh>
    <phoneticPr fontId="1"/>
  </si>
  <si>
    <t>電話：０４９－２２０－２０７７（直通）</t>
    <rPh sb="0" eb="2">
      <t>デンワ</t>
    </rPh>
    <rPh sb="16" eb="18">
      <t>チョクツウ</t>
    </rPh>
    <phoneticPr fontId="1"/>
  </si>
  <si>
    <t>　　（土・日・祝日・年末年始はお休みです）</t>
    <rPh sb="3" eb="4">
      <t>ド</t>
    </rPh>
    <rPh sb="5" eb="6">
      <t>ヒ</t>
    </rPh>
    <rPh sb="7" eb="9">
      <t>シュクジツ</t>
    </rPh>
    <rPh sb="10" eb="12">
      <t>ネンマツ</t>
    </rPh>
    <rPh sb="12" eb="14">
      <t>ネンシ</t>
    </rPh>
    <rPh sb="16" eb="17">
      <t>ヤス</t>
    </rPh>
    <phoneticPr fontId="1"/>
  </si>
  <si>
    <t>2018.6.21　～　シミュレーター新規作成（計算表）</t>
    <rPh sb="19" eb="21">
      <t>シンキ</t>
    </rPh>
    <rPh sb="21" eb="23">
      <t>サクセイ</t>
    </rPh>
    <rPh sb="24" eb="26">
      <t>ケイサン</t>
    </rPh>
    <rPh sb="26" eb="27">
      <t>ヒョウ</t>
    </rPh>
    <phoneticPr fontId="1"/>
  </si>
  <si>
    <t>2018.7.12　～　表示用シートレイアウト作成</t>
    <rPh sb="12" eb="15">
      <t>ヒョウジヨウ</t>
    </rPh>
    <rPh sb="23" eb="25">
      <t>サクセイ</t>
    </rPh>
    <phoneticPr fontId="1"/>
  </si>
  <si>
    <t>「口径」選択・・・「13mmから150mmまで」</t>
    <rPh sb="1" eb="3">
      <t>コウケイ</t>
    </rPh>
    <rPh sb="4" eb="6">
      <t>センタク</t>
    </rPh>
    <phoneticPr fontId="1"/>
  </si>
  <si>
    <t>円</t>
    <rPh sb="0" eb="1">
      <t>エン</t>
    </rPh>
    <phoneticPr fontId="1"/>
  </si>
  <si>
    <t>㎥</t>
    <phoneticPr fontId="1"/>
  </si>
  <si>
    <t>使用水量</t>
    <rPh sb="0" eb="2">
      <t>シヨウ</t>
    </rPh>
    <rPh sb="2" eb="4">
      <t>スイリョウ</t>
    </rPh>
    <phoneticPr fontId="1"/>
  </si>
  <si>
    <t>「使用水量」入力・・・水量を入力してください</t>
    <rPh sb="1" eb="3">
      <t>シヨウ</t>
    </rPh>
    <rPh sb="3" eb="5">
      <t>スイリョウ</t>
    </rPh>
    <rPh sb="6" eb="8">
      <t>ニュウリョク</t>
    </rPh>
    <rPh sb="11" eb="13">
      <t>スイリョウ</t>
    </rPh>
    <rPh sb="12" eb="13">
      <t>ヨウスイ</t>
    </rPh>
    <rPh sb="14" eb="16">
      <t>ニュウリョク</t>
    </rPh>
    <phoneticPr fontId="1"/>
  </si>
  <si>
    <t>金　額</t>
    <rPh sb="0" eb="1">
      <t>キン</t>
    </rPh>
    <rPh sb="2" eb="3">
      <t>ガク</t>
    </rPh>
    <phoneticPr fontId="1"/>
  </si>
  <si>
    <t>基　本　料　金</t>
    <rPh sb="0" eb="1">
      <t>モト</t>
    </rPh>
    <rPh sb="2" eb="3">
      <t>ホン</t>
    </rPh>
    <rPh sb="4" eb="5">
      <t>リョウ</t>
    </rPh>
    <rPh sb="6" eb="7">
      <t>キン</t>
    </rPh>
    <phoneticPr fontId="1"/>
  </si>
  <si>
    <t>従　量　料　金</t>
    <rPh sb="0" eb="1">
      <t>ジュウ</t>
    </rPh>
    <rPh sb="2" eb="3">
      <t>リョウ</t>
    </rPh>
    <rPh sb="4" eb="5">
      <t>リョウ</t>
    </rPh>
    <rPh sb="6" eb="7">
      <t>キン</t>
    </rPh>
    <phoneticPr fontId="1"/>
  </si>
  <si>
    <t>水　道　料　金</t>
    <rPh sb="0" eb="1">
      <t>ミズ</t>
    </rPh>
    <rPh sb="2" eb="3">
      <t>ミチ</t>
    </rPh>
    <rPh sb="4" eb="5">
      <t>リョウ</t>
    </rPh>
    <rPh sb="6" eb="7">
      <t>キン</t>
    </rPh>
    <phoneticPr fontId="1"/>
  </si>
  <si>
    <t>下 水 道 使 用 料</t>
    <rPh sb="0" eb="1">
      <t>シタ</t>
    </rPh>
    <rPh sb="2" eb="3">
      <t>ミズ</t>
    </rPh>
    <rPh sb="4" eb="5">
      <t>ミチ</t>
    </rPh>
    <rPh sb="6" eb="7">
      <t>シ</t>
    </rPh>
    <rPh sb="8" eb="9">
      <t>ヨウ</t>
    </rPh>
    <rPh sb="10" eb="11">
      <t>リョウ</t>
    </rPh>
    <phoneticPr fontId="1"/>
  </si>
  <si>
    <t>「期間」選択・・・「1.0ヶ月分・2.0ヶ月分」</t>
    <rPh sb="1" eb="3">
      <t>キカン</t>
    </rPh>
    <rPh sb="4" eb="6">
      <t>センタク</t>
    </rPh>
    <rPh sb="14" eb="15">
      <t>ゲツ</t>
    </rPh>
    <rPh sb="15" eb="16">
      <t>ブン</t>
    </rPh>
    <rPh sb="21" eb="22">
      <t>ゲツ</t>
    </rPh>
    <rPh sb="22" eb="23">
      <t>ブン</t>
    </rPh>
    <phoneticPr fontId="1"/>
  </si>
  <si>
    <t>※</t>
    <phoneticPr fontId="1"/>
  </si>
  <si>
    <t>簡易計算のため実際の請求とは異なる場合があります。</t>
    <rPh sb="0" eb="2">
      <t>カンイ</t>
    </rPh>
    <rPh sb="2" eb="4">
      <t>ケイサン</t>
    </rPh>
    <rPh sb="7" eb="9">
      <t>ジッサイ</t>
    </rPh>
    <rPh sb="10" eb="12">
      <t>セイキュウ</t>
    </rPh>
    <rPh sb="14" eb="15">
      <t>コト</t>
    </rPh>
    <rPh sb="17" eb="19">
      <t>バアイ</t>
    </rPh>
    <phoneticPr fontId="1"/>
  </si>
  <si>
    <t>単価</t>
    <rPh sb="0" eb="1">
      <t>タン</t>
    </rPh>
    <rPh sb="1" eb="2">
      <t>アタイ</t>
    </rPh>
    <phoneticPr fontId="1"/>
  </si>
  <si>
    <t>水量</t>
    <rPh sb="0" eb="1">
      <t>ミズ</t>
    </rPh>
    <rPh sb="1" eb="2">
      <t>リョウ</t>
    </rPh>
    <phoneticPr fontId="1"/>
  </si>
  <si>
    <t>※黄色部分を入力してください。</t>
    <rPh sb="1" eb="3">
      <t>キイロ</t>
    </rPh>
    <rPh sb="3" eb="5">
      <t>ブブン</t>
    </rPh>
    <rPh sb="6" eb="8">
      <t>ニュウリョク</t>
    </rPh>
    <phoneticPr fontId="1"/>
  </si>
  <si>
    <t>㎥</t>
    <phoneticPr fontId="1"/>
  </si>
  <si>
    <t>2019.3.5　～　税率改正により外税表記に修正</t>
    <rPh sb="11" eb="13">
      <t>ゼイリツ</t>
    </rPh>
    <rPh sb="13" eb="15">
      <t>カイセイ</t>
    </rPh>
    <rPh sb="18" eb="19">
      <t>ソト</t>
    </rPh>
    <rPh sb="19" eb="20">
      <t>ゼイ</t>
    </rPh>
    <rPh sb="20" eb="22">
      <t>ヒョウキ</t>
    </rPh>
    <rPh sb="23" eb="25">
      <t>シュウセイ</t>
    </rPh>
    <phoneticPr fontId="1"/>
  </si>
  <si>
    <t>水道料金の税額</t>
    <rPh sb="0" eb="2">
      <t>スイドウ</t>
    </rPh>
    <rPh sb="2" eb="4">
      <t>リョウキン</t>
    </rPh>
    <rPh sb="5" eb="7">
      <t>ゼイガク</t>
    </rPh>
    <phoneticPr fontId="1"/>
  </si>
  <si>
    <t>水道料金総額</t>
    <rPh sb="0" eb="2">
      <t>スイドウ</t>
    </rPh>
    <rPh sb="2" eb="4">
      <t>リョウキン</t>
    </rPh>
    <rPh sb="4" eb="6">
      <t>ソウガク</t>
    </rPh>
    <phoneticPr fontId="1"/>
  </si>
  <si>
    <t>下水道使用料の税額</t>
    <rPh sb="0" eb="3">
      <t>ゲスイドウ</t>
    </rPh>
    <rPh sb="3" eb="6">
      <t>シヨウリョウ</t>
    </rPh>
    <rPh sb="7" eb="9">
      <t>ゼイガク</t>
    </rPh>
    <phoneticPr fontId="1"/>
  </si>
  <si>
    <t>下水道使用料総額</t>
    <rPh sb="0" eb="3">
      <t>ゲスイドウ</t>
    </rPh>
    <rPh sb="3" eb="6">
      <t>シヨウリョウ</t>
    </rPh>
    <rPh sb="6" eb="8">
      <t>ソウガク</t>
    </rPh>
    <phoneticPr fontId="1"/>
  </si>
  <si>
    <t>（内消費税総額）</t>
    <rPh sb="1" eb="2">
      <t>ウチ</t>
    </rPh>
    <rPh sb="2" eb="5">
      <t>ショウヒゼイ</t>
    </rPh>
    <rPh sb="5" eb="7">
      <t>ソウガク</t>
    </rPh>
    <phoneticPr fontId="1"/>
  </si>
  <si>
    <t>（税抜き）</t>
    <rPh sb="1" eb="2">
      <t>ゼイ</t>
    </rPh>
    <rPh sb="2" eb="3">
      <t>ヌ</t>
    </rPh>
    <phoneticPr fontId="1"/>
  </si>
  <si>
    <t>2019.5.14　～　一部の単価について端数処理方法修正</t>
    <rPh sb="12" eb="14">
      <t>イチブ</t>
    </rPh>
    <rPh sb="15" eb="17">
      <t>タンカ</t>
    </rPh>
    <rPh sb="21" eb="23">
      <t>ハスウ</t>
    </rPh>
    <rPh sb="23" eb="25">
      <t>ショリ</t>
    </rPh>
    <rPh sb="25" eb="27">
      <t>ホウホウ</t>
    </rPh>
    <rPh sb="27" eb="29">
      <t>シュウセイ</t>
    </rPh>
    <phoneticPr fontId="1"/>
  </si>
  <si>
    <t>13mm</t>
  </si>
  <si>
    <t>令和６年１０月１日現在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</si>
  <si>
    <t>2024.3.4　～　料金改定に伴い単価を修正</t>
    <rPh sb="11" eb="13">
      <t>リョウキン</t>
    </rPh>
    <rPh sb="13" eb="15">
      <t>カイテイ</t>
    </rPh>
    <rPh sb="16" eb="17">
      <t>トモナ</t>
    </rPh>
    <rPh sb="18" eb="20">
      <t>タンカ</t>
    </rPh>
    <rPh sb="21" eb="23">
      <t>シュウセイ</t>
    </rPh>
    <phoneticPr fontId="1"/>
  </si>
  <si>
    <t>使用
水量
（㎥）</t>
    <rPh sb="0" eb="2">
      <t>シヨウ</t>
    </rPh>
    <rPh sb="3" eb="5">
      <t>スイリョウ</t>
    </rPh>
    <phoneticPr fontId="1"/>
  </si>
  <si>
    <t>水道
料金
（円）</t>
    <rPh sb="0" eb="2">
      <t>スイドウ</t>
    </rPh>
    <rPh sb="3" eb="5">
      <t>リョウキン</t>
    </rPh>
    <rPh sb="7" eb="8">
      <t>エン</t>
    </rPh>
    <phoneticPr fontId="1"/>
  </si>
  <si>
    <t>下水道
使用料
（円）</t>
    <rPh sb="0" eb="2">
      <t>ゲスイ</t>
    </rPh>
    <rPh sb="2" eb="3">
      <t>ドウ</t>
    </rPh>
    <rPh sb="4" eb="7">
      <t>シヨウリョウ</t>
    </rPh>
    <rPh sb="9" eb="10">
      <t>エン</t>
    </rPh>
    <phoneticPr fontId="1"/>
  </si>
  <si>
    <t>合計額
（円）</t>
    <rPh sb="0" eb="2">
      <t>ゴウケイ</t>
    </rPh>
    <rPh sb="2" eb="3">
      <t>ガク</t>
    </rPh>
    <rPh sb="5" eb="6">
      <t>エン</t>
    </rPh>
    <phoneticPr fontId="1"/>
  </si>
  <si>
    <t>＜</t>
    <phoneticPr fontId="1"/>
  </si>
  <si>
    <t>・ 口径</t>
    <phoneticPr fontId="1"/>
  </si>
  <si>
    <t>か月　＞</t>
    <rPh sb="1" eb="2">
      <t>ゲツ</t>
    </rPh>
    <phoneticPr fontId="1"/>
  </si>
  <si>
    <t>（税込み）</t>
    <rPh sb="1" eb="3">
      <t>ゼイコ</t>
    </rPh>
    <phoneticPr fontId="1"/>
  </si>
  <si>
    <t>20mm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</si>
</sst>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_ "/>
    <numFmt numFmtId="177" formatCode="#,##0_ "/>
    <numFmt numFmtId="178" formatCode="#,##0_);[Red]\(#,##0\)"/>
    <numFmt numFmtId="179" formatCode="0.0\ &quot;ヶ&quot;&quot;月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1" fontId="0" fillId="3" borderId="1" xfId="0" applyNumberFormat="1" applyFill="1" applyBorder="1" applyAlignment="1" applyProtection="1">
      <alignment vertical="center"/>
      <protection hidden="1"/>
    </xf>
    <xf numFmtId="41" fontId="0" fillId="0" borderId="1" xfId="0" applyNumberForma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76" fontId="0" fillId="0" borderId="0" xfId="0" applyNumberFormat="1" applyBorder="1" applyAlignment="1" applyProtection="1">
      <alignment horizontal="center" vertical="center"/>
      <protection hidden="1"/>
    </xf>
    <xf numFmtId="41" fontId="0" fillId="0" borderId="0" xfId="0" applyNumberForma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41" fontId="0" fillId="0" borderId="9" xfId="0" applyNumberFormat="1" applyBorder="1" applyProtection="1">
      <alignment vertical="center"/>
      <protection hidden="1"/>
    </xf>
    <xf numFmtId="41" fontId="0" fillId="0" borderId="7" xfId="0" applyNumberFormat="1" applyBorder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41" fontId="0" fillId="0" borderId="3" xfId="0" applyNumberFormat="1" applyBorder="1" applyProtection="1">
      <alignment vertical="center"/>
      <protection hidden="1"/>
    </xf>
    <xf numFmtId="41" fontId="0" fillId="0" borderId="5" xfId="0" applyNumberFormat="1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41" fontId="0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2" borderId="18" xfId="0" applyFont="1" applyFill="1" applyBorder="1" applyAlignment="1" applyProtection="1">
      <alignment horizontal="center" vertical="center"/>
      <protection hidden="1"/>
    </xf>
    <xf numFmtId="178" fontId="0" fillId="2" borderId="18" xfId="0" applyNumberFormat="1" applyFont="1" applyFill="1" applyBorder="1" applyAlignment="1" applyProtection="1">
      <alignment horizontal="center" vertical="center"/>
      <protection hidden="1"/>
    </xf>
    <xf numFmtId="177" fontId="0" fillId="4" borderId="13" xfId="0" applyNumberFormat="1" applyFont="1" applyFill="1" applyBorder="1" applyProtection="1">
      <alignment vertical="center"/>
      <protection hidden="1"/>
    </xf>
    <xf numFmtId="0" fontId="0" fillId="4" borderId="13" xfId="0" applyFont="1" applyFill="1" applyBorder="1" applyProtection="1">
      <alignment vertical="center"/>
      <protection hidden="1"/>
    </xf>
    <xf numFmtId="0" fontId="0" fillId="4" borderId="13" xfId="0" applyFont="1" applyFill="1" applyBorder="1" applyAlignment="1" applyProtection="1">
      <alignment horizontal="center" vertical="center"/>
      <protection hidden="1"/>
    </xf>
    <xf numFmtId="41" fontId="0" fillId="4" borderId="13" xfId="0" applyNumberFormat="1" applyFont="1" applyFill="1" applyBorder="1" applyProtection="1">
      <alignment vertical="center"/>
      <protection hidden="1"/>
    </xf>
    <xf numFmtId="178" fontId="0" fillId="4" borderId="13" xfId="0" applyNumberFormat="1" applyFont="1" applyFill="1" applyBorder="1" applyProtection="1">
      <alignment vertical="center"/>
      <protection hidden="1"/>
    </xf>
    <xf numFmtId="177" fontId="0" fillId="4" borderId="14" xfId="0" applyNumberFormat="1" applyFont="1" applyFill="1" applyBorder="1" applyProtection="1">
      <alignment vertical="center"/>
      <protection hidden="1"/>
    </xf>
    <xf numFmtId="0" fontId="0" fillId="4" borderId="14" xfId="0" applyFont="1" applyFill="1" applyBorder="1" applyProtection="1">
      <alignment vertical="center"/>
      <protection hidden="1"/>
    </xf>
    <xf numFmtId="0" fontId="0" fillId="4" borderId="14" xfId="0" applyFont="1" applyFill="1" applyBorder="1" applyAlignment="1" applyProtection="1">
      <alignment horizontal="center" vertical="center"/>
      <protection hidden="1"/>
    </xf>
    <xf numFmtId="41" fontId="0" fillId="4" borderId="14" xfId="0" applyNumberFormat="1" applyFont="1" applyFill="1" applyBorder="1" applyProtection="1">
      <alignment vertical="center"/>
      <protection hidden="1"/>
    </xf>
    <xf numFmtId="178" fontId="0" fillId="4" borderId="14" xfId="0" applyNumberFormat="1" applyFont="1" applyFill="1" applyBorder="1" applyProtection="1">
      <alignment vertical="center"/>
      <protection hidden="1"/>
    </xf>
    <xf numFmtId="177" fontId="0" fillId="4" borderId="15" xfId="0" applyNumberFormat="1" applyFont="1" applyFill="1" applyBorder="1" applyProtection="1">
      <alignment vertical="center"/>
      <protection hidden="1"/>
    </xf>
    <xf numFmtId="0" fontId="0" fillId="4" borderId="15" xfId="0" applyFont="1" applyFill="1" applyBorder="1" applyProtection="1">
      <alignment vertical="center"/>
      <protection hidden="1"/>
    </xf>
    <xf numFmtId="0" fontId="0" fillId="4" borderId="15" xfId="0" applyFont="1" applyFill="1" applyBorder="1" applyAlignment="1" applyProtection="1">
      <alignment horizontal="center" vertical="center"/>
      <protection hidden="1"/>
    </xf>
    <xf numFmtId="41" fontId="0" fillId="4" borderId="15" xfId="0" applyNumberFormat="1" applyFont="1" applyFill="1" applyBorder="1" applyProtection="1">
      <alignment vertical="center"/>
      <protection hidden="1"/>
    </xf>
    <xf numFmtId="178" fontId="0" fillId="4" borderId="15" xfId="0" applyNumberFormat="1" applyFont="1" applyFill="1" applyBorder="1" applyProtection="1">
      <alignment vertical="center"/>
      <protection hidden="1"/>
    </xf>
    <xf numFmtId="41" fontId="0" fillId="4" borderId="10" xfId="0" applyNumberFormat="1" applyFont="1" applyFill="1" applyBorder="1" applyProtection="1">
      <alignment vertical="center"/>
      <protection hidden="1"/>
    </xf>
    <xf numFmtId="0" fontId="0" fillId="4" borderId="10" xfId="0" applyFont="1" applyFill="1" applyBorder="1" applyProtection="1">
      <alignment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178" fontId="0" fillId="4" borderId="10" xfId="0" applyNumberFormat="1" applyFont="1" applyFill="1" applyBorder="1" applyProtection="1">
      <alignment vertical="center"/>
      <protection hidden="1"/>
    </xf>
    <xf numFmtId="41" fontId="0" fillId="4" borderId="0" xfId="0" applyNumberFormat="1" applyFont="1" applyFill="1" applyProtection="1">
      <alignment vertical="center"/>
      <protection hidden="1"/>
    </xf>
    <xf numFmtId="0" fontId="0" fillId="4" borderId="0" xfId="0" applyFont="1" applyFill="1" applyProtection="1">
      <alignment vertical="center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178" fontId="0" fillId="4" borderId="0" xfId="0" applyNumberFormat="1" applyFont="1" applyFill="1" applyProtection="1">
      <alignment vertical="center"/>
      <protection hidden="1"/>
    </xf>
    <xf numFmtId="41" fontId="0" fillId="4" borderId="17" xfId="0" applyNumberFormat="1" applyFont="1" applyFill="1" applyBorder="1" applyProtection="1">
      <alignment vertical="center"/>
      <protection hidden="1"/>
    </xf>
    <xf numFmtId="0" fontId="0" fillId="4" borderId="17" xfId="0" applyFont="1" applyFill="1" applyBorder="1" applyProtection="1">
      <alignment vertical="center"/>
      <protection hidden="1"/>
    </xf>
    <xf numFmtId="0" fontId="0" fillId="4" borderId="17" xfId="0" applyFont="1" applyFill="1" applyBorder="1" applyAlignment="1" applyProtection="1">
      <alignment horizontal="center" vertical="center"/>
      <protection hidden="1"/>
    </xf>
    <xf numFmtId="177" fontId="0" fillId="4" borderId="17" xfId="0" applyNumberFormat="1" applyFont="1" applyFill="1" applyBorder="1" applyAlignment="1" applyProtection="1">
      <alignment vertical="center"/>
      <protection hidden="1"/>
    </xf>
    <xf numFmtId="177" fontId="0" fillId="4" borderId="19" xfId="0" applyNumberFormat="1" applyFont="1" applyFill="1" applyBorder="1" applyProtection="1">
      <alignment vertical="center"/>
      <protection hidden="1"/>
    </xf>
    <xf numFmtId="0" fontId="0" fillId="4" borderId="19" xfId="0" applyFont="1" applyFill="1" applyBorder="1" applyProtection="1">
      <alignment vertical="center"/>
      <protection hidden="1"/>
    </xf>
    <xf numFmtId="0" fontId="0" fillId="4" borderId="19" xfId="0" applyFont="1" applyFill="1" applyBorder="1" applyAlignment="1" applyProtection="1">
      <alignment horizontal="center" vertical="center"/>
      <protection hidden="1"/>
    </xf>
    <xf numFmtId="41" fontId="0" fillId="4" borderId="19" xfId="0" applyNumberFormat="1" applyFont="1" applyFill="1" applyBorder="1" applyProtection="1">
      <alignment vertical="center"/>
      <protection hidden="1"/>
    </xf>
    <xf numFmtId="178" fontId="0" fillId="4" borderId="19" xfId="0" applyNumberFormat="1" applyFont="1" applyFill="1" applyBorder="1" applyProtection="1">
      <alignment vertical="center"/>
      <protection hidden="1"/>
    </xf>
    <xf numFmtId="177" fontId="0" fillId="4" borderId="16" xfId="0" applyNumberFormat="1" applyFont="1" applyFill="1" applyBorder="1" applyProtection="1">
      <alignment vertical="center"/>
      <protection hidden="1"/>
    </xf>
    <xf numFmtId="0" fontId="0" fillId="4" borderId="16" xfId="0" applyFont="1" applyFill="1" applyBorder="1" applyProtection="1">
      <alignment vertical="center"/>
      <protection hidden="1"/>
    </xf>
    <xf numFmtId="0" fontId="0" fillId="4" borderId="16" xfId="0" applyFont="1" applyFill="1" applyBorder="1" applyAlignment="1" applyProtection="1">
      <alignment horizontal="center" vertical="center"/>
      <protection hidden="1"/>
    </xf>
    <xf numFmtId="41" fontId="0" fillId="4" borderId="16" xfId="0" applyNumberFormat="1" applyFont="1" applyFill="1" applyBorder="1" applyProtection="1">
      <alignment vertical="center"/>
      <protection hidden="1"/>
    </xf>
    <xf numFmtId="178" fontId="0" fillId="4" borderId="16" xfId="0" applyNumberFormat="1" applyFont="1" applyFill="1" applyBorder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76" fontId="11" fillId="0" borderId="0" xfId="0" applyNumberFormat="1" applyFont="1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vertical="center"/>
      <protection hidden="1"/>
    </xf>
    <xf numFmtId="0" fontId="7" fillId="4" borderId="0" xfId="0" applyFont="1" applyFill="1" applyProtection="1">
      <alignment vertical="center"/>
      <protection hidden="1"/>
    </xf>
    <xf numFmtId="177" fontId="0" fillId="4" borderId="0" xfId="0" applyNumberFormat="1" applyFont="1" applyFill="1" applyProtection="1">
      <alignment vertical="center"/>
      <protection hidden="1"/>
    </xf>
    <xf numFmtId="0" fontId="7" fillId="4" borderId="20" xfId="0" applyFont="1" applyFill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4" borderId="22" xfId="0" applyFont="1" applyFill="1" applyBorder="1" applyProtection="1">
      <alignment vertical="center"/>
      <protection hidden="1"/>
    </xf>
    <xf numFmtId="0" fontId="7" fillId="4" borderId="23" xfId="0" applyFont="1" applyFill="1" applyBorder="1" applyProtection="1">
      <alignment vertical="center"/>
      <protection hidden="1"/>
    </xf>
    <xf numFmtId="0" fontId="7" fillId="4" borderId="24" xfId="0" applyFont="1" applyFill="1" applyBorder="1" applyProtection="1">
      <alignment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176" fontId="7" fillId="4" borderId="0" xfId="0" applyNumberFormat="1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Protection="1">
      <alignment vertical="center"/>
      <protection hidden="1"/>
    </xf>
    <xf numFmtId="0" fontId="7" fillId="4" borderId="0" xfId="0" applyFont="1" applyFill="1" applyBorder="1" applyProtection="1">
      <alignment vertical="center"/>
      <protection hidden="1"/>
    </xf>
    <xf numFmtId="0" fontId="7" fillId="4" borderId="25" xfId="0" applyFont="1" applyFill="1" applyBorder="1" applyProtection="1">
      <alignment vertical="center"/>
      <protection hidden="1"/>
    </xf>
    <xf numFmtId="0" fontId="7" fillId="4" borderId="26" xfId="0" applyFont="1" applyFill="1" applyBorder="1" applyProtection="1">
      <alignment vertical="center"/>
      <protection hidden="1"/>
    </xf>
    <xf numFmtId="0" fontId="7" fillId="4" borderId="27" xfId="0" applyFont="1" applyFill="1" applyBorder="1" applyProtection="1">
      <alignment vertical="center"/>
      <protection hidden="1"/>
    </xf>
    <xf numFmtId="0" fontId="10" fillId="4" borderId="0" xfId="0" applyFont="1" applyFill="1" applyAlignment="1" applyProtection="1">
      <alignment horizontal="right" vertical="center"/>
      <protection hidden="1"/>
    </xf>
    <xf numFmtId="0" fontId="10" fillId="4" borderId="0" xfId="0" applyFont="1" applyFill="1" applyBorder="1" applyProtection="1">
      <alignment vertical="center"/>
      <protection hidden="1"/>
    </xf>
    <xf numFmtId="0" fontId="10" fillId="4" borderId="0" xfId="0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Border="1" applyProtection="1">
      <alignment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12" fillId="4" borderId="0" xfId="0" applyFont="1" applyFill="1" applyProtection="1">
      <alignment vertical="center"/>
      <protection hidden="1"/>
    </xf>
    <xf numFmtId="0" fontId="10" fillId="4" borderId="0" xfId="0" applyFont="1" applyFill="1" applyProtection="1">
      <alignment vertical="center"/>
      <protection hidden="1"/>
    </xf>
    <xf numFmtId="41" fontId="8" fillId="4" borderId="7" xfId="0" applyNumberFormat="1" applyFont="1" applyFill="1" applyBorder="1" applyAlignment="1" applyProtection="1">
      <alignment vertical="center"/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41" fontId="9" fillId="4" borderId="12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177" fontId="0" fillId="4" borderId="14" xfId="0" applyNumberFormat="1" applyFont="1" applyFill="1" applyBorder="1" applyAlignment="1" applyProtection="1">
      <alignment vertical="center" shrinkToFit="1"/>
      <protection hidden="1"/>
    </xf>
    <xf numFmtId="177" fontId="0" fillId="4" borderId="16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14" fillId="2" borderId="30" xfId="0" applyFont="1" applyFill="1" applyBorder="1" applyAlignment="1" applyProtection="1">
      <alignment horizontal="center" vertical="center" wrapText="1"/>
      <protection hidden="1"/>
    </xf>
    <xf numFmtId="0" fontId="14" fillId="2" borderId="31" xfId="0" applyFont="1" applyFill="1" applyBorder="1" applyAlignment="1" applyProtection="1">
      <alignment horizontal="center" vertical="center" wrapText="1"/>
      <protection hidden="1"/>
    </xf>
    <xf numFmtId="0" fontId="14" fillId="2" borderId="38" xfId="0" applyFont="1" applyFill="1" applyBorder="1" applyAlignment="1" applyProtection="1">
      <alignment horizontal="center" vertical="center" wrapText="1"/>
      <protection hidden="1"/>
    </xf>
    <xf numFmtId="0" fontId="14" fillId="2" borderId="36" xfId="0" applyFont="1" applyFill="1" applyBorder="1" applyAlignment="1" applyProtection="1">
      <alignment horizontal="center" vertical="center" wrapText="1"/>
      <protection hidden="1"/>
    </xf>
    <xf numFmtId="0" fontId="14" fillId="2" borderId="32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38" fontId="14" fillId="0" borderId="5" xfId="1" applyFont="1" applyBorder="1">
      <alignment vertical="center"/>
    </xf>
    <xf numFmtId="38" fontId="14" fillId="0" borderId="3" xfId="1" applyFont="1" applyBorder="1">
      <alignment vertical="center"/>
    </xf>
    <xf numFmtId="38" fontId="14" fillId="0" borderId="35" xfId="1" applyFont="1" applyBorder="1">
      <alignment vertical="center"/>
    </xf>
    <xf numFmtId="38" fontId="14" fillId="0" borderId="9" xfId="1" applyFont="1" applyBorder="1">
      <alignment vertical="center"/>
    </xf>
    <xf numFmtId="38" fontId="14" fillId="0" borderId="28" xfId="1" applyFont="1" applyBorder="1">
      <alignment vertical="center"/>
    </xf>
    <xf numFmtId="38" fontId="14" fillId="0" borderId="37" xfId="1" applyFont="1" applyBorder="1">
      <alignment vertical="center"/>
    </xf>
    <xf numFmtId="38" fontId="14" fillId="0" borderId="42" xfId="1" applyFont="1" applyBorder="1">
      <alignment vertical="center"/>
    </xf>
    <xf numFmtId="38" fontId="14" fillId="0" borderId="39" xfId="1" applyFont="1" applyBorder="1">
      <alignment vertical="center"/>
    </xf>
    <xf numFmtId="38" fontId="14" fillId="0" borderId="45" xfId="1" applyFont="1" applyBorder="1">
      <alignment vertical="center"/>
    </xf>
    <xf numFmtId="38" fontId="14" fillId="0" borderId="40" xfId="1" applyFont="1" applyBorder="1">
      <alignment vertical="center"/>
    </xf>
    <xf numFmtId="38" fontId="14" fillId="0" borderId="46" xfId="1" applyFont="1" applyBorder="1">
      <alignment vertical="center"/>
    </xf>
    <xf numFmtId="38" fontId="14" fillId="0" borderId="47" xfId="1" applyFont="1" applyBorder="1">
      <alignment vertical="center"/>
    </xf>
    <xf numFmtId="38" fontId="14" fillId="0" borderId="48" xfId="1" applyFont="1" applyBorder="1">
      <alignment vertical="center"/>
    </xf>
    <xf numFmtId="38" fontId="14" fillId="0" borderId="49" xfId="1" applyFont="1" applyBorder="1">
      <alignment vertical="center"/>
    </xf>
    <xf numFmtId="38" fontId="14" fillId="0" borderId="50" xfId="1" applyFont="1" applyBorder="1">
      <alignment vertical="center"/>
    </xf>
    <xf numFmtId="38" fontId="14" fillId="0" borderId="51" xfId="1" applyFont="1" applyBorder="1">
      <alignment vertical="center"/>
    </xf>
    <xf numFmtId="38" fontId="14" fillId="0" borderId="52" xfId="1" applyFont="1" applyBorder="1">
      <alignment vertical="center"/>
    </xf>
    <xf numFmtId="38" fontId="14" fillId="0" borderId="53" xfId="1" applyFont="1" applyBorder="1">
      <alignment vertical="center"/>
    </xf>
    <xf numFmtId="0" fontId="14" fillId="5" borderId="41" xfId="0" applyFont="1" applyFill="1" applyBorder="1">
      <alignment vertical="center"/>
    </xf>
    <xf numFmtId="0" fontId="14" fillId="5" borderId="33" xfId="0" applyFont="1" applyFill="1" applyBorder="1">
      <alignment vertical="center"/>
    </xf>
    <xf numFmtId="0" fontId="14" fillId="5" borderId="44" xfId="0" applyFont="1" applyFill="1" applyBorder="1">
      <alignment vertical="center"/>
    </xf>
    <xf numFmtId="0" fontId="14" fillId="5" borderId="34" xfId="0" applyFont="1" applyFill="1" applyBorder="1">
      <alignment vertical="center"/>
    </xf>
    <xf numFmtId="0" fontId="14" fillId="5" borderId="43" xfId="0" applyFont="1" applyFill="1" applyBorder="1">
      <alignment vertical="center"/>
    </xf>
    <xf numFmtId="0" fontId="14" fillId="5" borderId="9" xfId="0" applyFont="1" applyFill="1" applyBorder="1">
      <alignment vertical="center"/>
    </xf>
    <xf numFmtId="0" fontId="14" fillId="5" borderId="28" xfId="0" applyFont="1" applyFill="1" applyBorder="1">
      <alignment vertical="center"/>
    </xf>
    <xf numFmtId="0" fontId="14" fillId="5" borderId="37" xfId="0" applyFont="1" applyFill="1" applyBorder="1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 shrinkToFit="1"/>
      <protection locked="0"/>
    </xf>
    <xf numFmtId="179" fontId="7" fillId="6" borderId="1" xfId="0" applyNumberFormat="1" applyFont="1" applyFill="1" applyBorder="1" applyAlignment="1" applyProtection="1">
      <alignment horizontal="center" vertical="center" shrinkToFit="1"/>
      <protection locked="0"/>
    </xf>
    <xf numFmtId="177" fontId="7" fillId="6" borderId="29" xfId="0" applyNumberFormat="1" applyFont="1" applyFill="1" applyBorder="1" applyAlignment="1" applyProtection="1">
      <alignment vertical="center"/>
      <protection locked="0"/>
    </xf>
    <xf numFmtId="177" fontId="7" fillId="6" borderId="28" xfId="0" applyNumberFormat="1" applyFont="1" applyFill="1" applyBorder="1" applyAlignment="1" applyProtection="1">
      <alignment vertical="center"/>
      <protection hidden="1"/>
    </xf>
    <xf numFmtId="0" fontId="17" fillId="4" borderId="21" xfId="0" applyFont="1" applyFill="1" applyBorder="1" applyAlignment="1" applyProtection="1">
      <protection hidden="1"/>
    </xf>
    <xf numFmtId="0" fontId="17" fillId="4" borderId="0" xfId="0" applyFont="1" applyFill="1" applyBorder="1" applyAlignment="1" applyProtection="1">
      <protection hidden="1"/>
    </xf>
    <xf numFmtId="0" fontId="16" fillId="6" borderId="0" xfId="0" applyFont="1" applyFill="1" applyAlignment="1">
      <alignment horizontal="right" vertical="center"/>
    </xf>
    <xf numFmtId="0" fontId="16" fillId="6" borderId="0" xfId="0" applyFont="1" applyFill="1" applyAlignment="1">
      <alignment horizontal="center" vertical="center"/>
    </xf>
    <xf numFmtId="0" fontId="18" fillId="0" borderId="0" xfId="0" applyFont="1" applyAlignment="1"/>
    <xf numFmtId="0" fontId="4" fillId="0" borderId="8" xfId="0" applyFont="1" applyFill="1" applyBorder="1" applyAlignment="1" applyProtection="1">
      <alignment horizontal="distributed" vertical="center" justifyLastLine="1"/>
      <protection hidden="1"/>
    </xf>
    <xf numFmtId="41" fontId="4" fillId="0" borderId="8" xfId="0" applyNumberFormat="1" applyFont="1" applyBorder="1" applyAlignment="1" applyProtection="1">
      <alignment horizontal="center" vertical="center"/>
      <protection hidden="1"/>
    </xf>
    <xf numFmtId="41" fontId="3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distributed" vertical="center" justifyLastLine="1"/>
      <protection hidden="1"/>
    </xf>
    <xf numFmtId="41" fontId="4" fillId="0" borderId="1" xfId="0" applyNumberFormat="1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distributed" vertical="center" justifyLastLine="1"/>
      <protection hidden="1"/>
    </xf>
    <xf numFmtId="0" fontId="4" fillId="2" borderId="1" xfId="0" applyFont="1" applyFill="1" applyBorder="1" applyAlignment="1" applyProtection="1">
      <alignment horizontal="distributed" vertical="center" justifyLastLine="1"/>
      <protection hidden="1"/>
    </xf>
    <xf numFmtId="0" fontId="4" fillId="2" borderId="8" xfId="0" applyFont="1" applyFill="1" applyBorder="1" applyAlignment="1" applyProtection="1">
      <alignment horizontal="distributed" vertical="center" justifyLastLine="1"/>
      <protection hidden="1"/>
    </xf>
    <xf numFmtId="41" fontId="4" fillId="2" borderId="8" xfId="0" applyNumberFormat="1" applyFont="1" applyFill="1" applyBorder="1" applyAlignment="1" applyProtection="1">
      <alignment horizontal="center" vertical="center"/>
      <protection hidden="1"/>
    </xf>
    <xf numFmtId="41" fontId="4" fillId="2" borderId="1" xfId="0" applyNumberFormat="1" applyFont="1" applyFill="1" applyBorder="1" applyAlignment="1" applyProtection="1">
      <alignment horizontal="center" vertical="center"/>
      <protection hidden="1"/>
    </xf>
    <xf numFmtId="177" fontId="0" fillId="4" borderId="10" xfId="0" applyNumberFormat="1" applyFont="1" applyFill="1" applyBorder="1" applyAlignment="1" applyProtection="1">
      <alignment horizontal="center" vertical="center"/>
      <protection hidden="1"/>
    </xf>
    <xf numFmtId="177" fontId="0" fillId="4" borderId="0" xfId="0" applyNumberFormat="1" applyFont="1" applyFill="1" applyAlignment="1" applyProtection="1">
      <alignment horizontal="center" vertical="center"/>
      <protection hidden="1"/>
    </xf>
    <xf numFmtId="177" fontId="0" fillId="4" borderId="17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177" fontId="0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distributed" vertical="center" justifyLastLine="1"/>
      <protection hidden="1"/>
    </xf>
    <xf numFmtId="41" fontId="8" fillId="4" borderId="1" xfId="0" applyNumberFormat="1" applyFont="1" applyFill="1" applyBorder="1" applyAlignment="1" applyProtection="1">
      <alignment horizontal="center" vertical="center"/>
      <protection hidden="1"/>
    </xf>
    <xf numFmtId="41" fontId="8" fillId="4" borderId="6" xfId="0" applyNumberFormat="1" applyFont="1" applyFill="1" applyBorder="1" applyAlignment="1" applyProtection="1">
      <alignment horizontal="center" vertical="center"/>
      <protection hidden="1"/>
    </xf>
    <xf numFmtId="0" fontId="9" fillId="4" borderId="12" xfId="0" applyFont="1" applyFill="1" applyBorder="1" applyAlignment="1" applyProtection="1">
      <alignment horizontal="distributed" vertical="center" justifyLastLine="1"/>
      <protection hidden="1"/>
    </xf>
    <xf numFmtId="41" fontId="9" fillId="4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6</xdr:col>
      <xdr:colOff>85725</xdr:colOff>
      <xdr:row>24</xdr:row>
      <xdr:rowOff>228600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2425" y="4514850"/>
          <a:ext cx="3105150" cy="1724025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3"/>
  <sheetViews>
    <sheetView workbookViewId="0">
      <selection activeCell="D3" sqref="D3"/>
    </sheetView>
  </sheetViews>
  <sheetFormatPr defaultColWidth="9" defaultRowHeight="18.75" x14ac:dyDescent="0.4"/>
  <cols>
    <col min="1" max="4" width="9" style="2"/>
    <col min="5" max="5" width="10" style="2" bestFit="1" customWidth="1"/>
    <col min="6" max="7" width="10.625" style="2" customWidth="1"/>
    <col min="8" max="12" width="7.625" style="2" customWidth="1"/>
    <col min="13" max="14" width="10.625" style="2" customWidth="1"/>
    <col min="15" max="16384" width="9" style="2"/>
  </cols>
  <sheetData>
    <row r="1" spans="1:14" ht="19.5" x14ac:dyDescent="0.4">
      <c r="A1" s="1" t="s">
        <v>0</v>
      </c>
      <c r="L1" s="146" t="s">
        <v>95</v>
      </c>
      <c r="M1" s="146"/>
      <c r="N1" s="146"/>
    </row>
    <row r="2" spans="1:14" x14ac:dyDescent="0.4">
      <c r="A2" s="3" t="s">
        <v>1</v>
      </c>
      <c r="B2" s="3" t="s">
        <v>2</v>
      </c>
      <c r="C2" s="3" t="s">
        <v>3</v>
      </c>
      <c r="D2" s="3" t="s">
        <v>4</v>
      </c>
      <c r="F2" s="147" t="s">
        <v>36</v>
      </c>
      <c r="G2" s="148"/>
      <c r="H2" s="3">
        <f>IF(C3&lt;=1,10,20)</f>
        <v>20</v>
      </c>
      <c r="I2" s="3">
        <f>IF(C3&lt;=1,20,40)</f>
        <v>40</v>
      </c>
      <c r="J2" s="3">
        <f>IF(C3&lt;=1,30,60)</f>
        <v>60</v>
      </c>
      <c r="K2" s="3">
        <f>IF(C3&lt;=1,50,100)</f>
        <v>100</v>
      </c>
      <c r="L2" s="3">
        <f>IF(C3&lt;=1,70,140)</f>
        <v>140</v>
      </c>
      <c r="M2" s="3" t="str">
        <f>L2+1&amp;"以上"</f>
        <v>141以上</v>
      </c>
      <c r="N2" s="3" t="str">
        <f>C3*100+1&amp;"以上"</f>
        <v>201以上</v>
      </c>
    </row>
    <row r="3" spans="1:14" x14ac:dyDescent="0.4">
      <c r="A3" s="4" t="str">
        <f>シミュレーター!C4</f>
        <v>一般用</v>
      </c>
      <c r="B3" s="133" t="str">
        <f>シミュレーター!D4</f>
        <v>20mm</v>
      </c>
      <c r="C3" s="133">
        <f>シミュレーター!E4</f>
        <v>2</v>
      </c>
      <c r="D3" s="133">
        <f>シミュレーター!F4</f>
        <v>40</v>
      </c>
      <c r="F3" s="3" t="s">
        <v>20</v>
      </c>
      <c r="G3" s="5">
        <f>SUM(G4:G5)</f>
        <v>4724</v>
      </c>
      <c r="H3" s="6">
        <f>IF(D3&gt;H2,H2,D3)</f>
        <v>20</v>
      </c>
      <c r="I3" s="6">
        <f>IF(D3&lt;H2,0,IF(D3&gt;I2,I2-H2,D3-H2))</f>
        <v>20</v>
      </c>
      <c r="J3" s="6">
        <f>IF(D3&lt;I2,0,IF(D3&gt;J2,J2-I2,D3-I2))</f>
        <v>0</v>
      </c>
      <c r="K3" s="6">
        <f>IF(D3&lt;J2,0,IF(D3&gt;K2,K2-J2,D3-J2))</f>
        <v>0</v>
      </c>
      <c r="L3" s="6">
        <f>IF(D3&lt;K2,0,IF(D3&gt;L2,L2-K2,D3-K2))</f>
        <v>0</v>
      </c>
      <c r="M3" s="6">
        <f>IF(D3&lt;L2,0,D3-L2)</f>
        <v>0</v>
      </c>
      <c r="N3" s="6">
        <f>IF(D3&gt;C3*100,D3-(C3*100),0)</f>
        <v>0</v>
      </c>
    </row>
    <row r="4" spans="1:14" x14ac:dyDescent="0.4">
      <c r="A4" s="7"/>
      <c r="B4" s="7"/>
      <c r="C4" s="8"/>
      <c r="D4" s="7"/>
      <c r="F4" s="4" t="s">
        <v>16</v>
      </c>
      <c r="G4" s="6">
        <f>ROUNDDOWN(IF(A3="一般用",VLOOKUP(B3,suidou,2,0)*C3,VLOOKUP(A3,suidou,2,0)*C3),0)</f>
        <v>1144</v>
      </c>
      <c r="H4" s="6">
        <f>IF(A3="一般用",VLOOKUP(B3,suidou,3,0),VLOOKUP(A3,suidou,3,0))</f>
        <v>79</v>
      </c>
      <c r="I4" s="6">
        <f>IF(A3="一般用",VLOOKUP(B3,suidou,4,0),VLOOKUP(A3,suidou,4,0))</f>
        <v>100</v>
      </c>
      <c r="J4" s="6">
        <f>IF(A3="一般用",VLOOKUP(B3,suidou,5,0),VLOOKUP(A3,suidou,5,0))</f>
        <v>118</v>
      </c>
      <c r="K4" s="6">
        <f>IF(A3="一般用",VLOOKUP(B3,suidou,6,0),VLOOKUP(A3,suidou,6,0))</f>
        <v>140</v>
      </c>
      <c r="L4" s="6">
        <f>IF(A3="一般用",VLOOKUP(B3,suidou,7,0),VLOOKUP(A3,suidou,7,0))</f>
        <v>168</v>
      </c>
      <c r="M4" s="6">
        <f>IF(A3="一般用",VLOOKUP(B3,suidou,8,0),VLOOKUP(A3,suidou,8,0))</f>
        <v>198</v>
      </c>
      <c r="N4" s="6">
        <f>IF(A3="浴場用",VLOOKUP(A3,suidou,9,0),0)</f>
        <v>0</v>
      </c>
    </row>
    <row r="5" spans="1:14" x14ac:dyDescent="0.4">
      <c r="A5" s="152" t="s">
        <v>20</v>
      </c>
      <c r="B5" s="152"/>
      <c r="C5" s="153">
        <f>G3</f>
        <v>4724</v>
      </c>
      <c r="D5" s="153"/>
      <c r="F5" s="4" t="s">
        <v>19</v>
      </c>
      <c r="G5" s="6">
        <f>SUM(H5:N5)</f>
        <v>3580</v>
      </c>
      <c r="H5" s="6">
        <f t="shared" ref="H5:N5" si="0">H3*H4</f>
        <v>1580</v>
      </c>
      <c r="I5" s="6">
        <f t="shared" si="0"/>
        <v>2000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</row>
    <row r="6" spans="1:14" x14ac:dyDescent="0.4">
      <c r="A6" s="152" t="s">
        <v>87</v>
      </c>
      <c r="B6" s="152"/>
      <c r="C6" s="153">
        <f>ROUNDDOWN(C5*0.1,0)</f>
        <v>472</v>
      </c>
      <c r="D6" s="153"/>
      <c r="F6" s="7"/>
      <c r="G6" s="9"/>
      <c r="H6" s="9"/>
      <c r="I6" s="9"/>
      <c r="J6" s="9"/>
      <c r="K6" s="9"/>
      <c r="L6" s="9"/>
      <c r="M6" s="9"/>
      <c r="N6" s="9"/>
    </row>
    <row r="7" spans="1:14" x14ac:dyDescent="0.4">
      <c r="A7" s="155" t="s">
        <v>88</v>
      </c>
      <c r="B7" s="155"/>
      <c r="C7" s="153">
        <f>C5+C6</f>
        <v>5196</v>
      </c>
      <c r="D7" s="153"/>
      <c r="F7" s="147" t="s">
        <v>37</v>
      </c>
      <c r="G7" s="148"/>
      <c r="H7" s="3">
        <f>C3*10</f>
        <v>20</v>
      </c>
      <c r="I7" s="3">
        <f>C3*20</f>
        <v>40</v>
      </c>
      <c r="J7" s="3">
        <f>C3*30</f>
        <v>60</v>
      </c>
      <c r="K7" s="3">
        <f>C3*50</f>
        <v>100</v>
      </c>
      <c r="L7" s="3">
        <f>C3*100</f>
        <v>200</v>
      </c>
      <c r="M7" s="3">
        <f>C3*500</f>
        <v>1000</v>
      </c>
      <c r="N7" s="3" t="str">
        <f>M7+1&amp;"以上"</f>
        <v>1001以上</v>
      </c>
    </row>
    <row r="8" spans="1:14" x14ac:dyDescent="0.4">
      <c r="A8" s="143" t="s">
        <v>34</v>
      </c>
      <c r="B8" s="143"/>
      <c r="C8" s="144">
        <f>G8</f>
        <v>2486</v>
      </c>
      <c r="D8" s="144"/>
      <c r="F8" s="3" t="s">
        <v>33</v>
      </c>
      <c r="G8" s="5">
        <f>SUM(G9:G10)</f>
        <v>2486</v>
      </c>
      <c r="H8" s="6">
        <f>IF(D3&gt;H7,H7,D3)</f>
        <v>20</v>
      </c>
      <c r="I8" s="6">
        <f>IF(D3&lt;H7,0,IF(D3&gt;I7,I7-H7,D3-H7))</f>
        <v>20</v>
      </c>
      <c r="J8" s="6">
        <f>IF(D3&lt;I7,0,IF(D3&gt;J7,J7-I7,D3-I7))</f>
        <v>0</v>
      </c>
      <c r="K8" s="6">
        <f>IF(D3&lt;J7,0,IF(D3&gt;K7,K7-J7,D3-J7))</f>
        <v>0</v>
      </c>
      <c r="L8" s="6">
        <f>IF(D3&lt;K7,0,IF(D3&gt;L7,L7-K7,D3-K7))</f>
        <v>0</v>
      </c>
      <c r="M8" s="6">
        <f>IF(D3&lt;L7,0,IF(D3&gt;M7,M7-L7,D3-L7))</f>
        <v>0</v>
      </c>
      <c r="N8" s="6">
        <f>IF(D3&gt;C3*500,D3-(C3*500),0)</f>
        <v>0</v>
      </c>
    </row>
    <row r="9" spans="1:14" x14ac:dyDescent="0.4">
      <c r="A9" s="143" t="s">
        <v>89</v>
      </c>
      <c r="B9" s="143"/>
      <c r="C9" s="144">
        <f>ROUNDDOWN(C8*0.1,0)</f>
        <v>248</v>
      </c>
      <c r="D9" s="144"/>
      <c r="F9" s="11" t="s">
        <v>16</v>
      </c>
      <c r="G9" s="12">
        <f>IF(A3="浴場用",ROUNDDOWN(G29*C3,0),ROUNDDOWN(G28*C3,0))</f>
        <v>1066</v>
      </c>
      <c r="H9" s="6">
        <f>IF(A3="浴場用",H29,H28)</f>
        <v>0</v>
      </c>
      <c r="I9" s="6">
        <f>IF(A3="浴場用",I29,I28)</f>
        <v>71</v>
      </c>
      <c r="J9" s="6">
        <f>IF(A3="浴場用",J29,J28)</f>
        <v>76</v>
      </c>
      <c r="K9" s="6">
        <f>IF(A3="浴場用",K29,K28)</f>
        <v>81</v>
      </c>
      <c r="L9" s="6">
        <f>IF(A3="浴場用",L29,L28)</f>
        <v>85</v>
      </c>
      <c r="M9" s="6">
        <f>IF(A3="浴場用",M29,M28)</f>
        <v>94</v>
      </c>
      <c r="N9" s="6">
        <f>IF(A3="浴場用",N29,N28)</f>
        <v>114</v>
      </c>
    </row>
    <row r="10" spans="1:14" x14ac:dyDescent="0.4">
      <c r="A10" s="156" t="s">
        <v>90</v>
      </c>
      <c r="B10" s="156"/>
      <c r="C10" s="144">
        <f>C8+C9</f>
        <v>2734</v>
      </c>
      <c r="D10" s="144"/>
      <c r="F10" s="4" t="s">
        <v>19</v>
      </c>
      <c r="G10" s="13">
        <f>SUM(H10:N10)</f>
        <v>1420</v>
      </c>
      <c r="H10" s="6">
        <f>H8*H9</f>
        <v>0</v>
      </c>
      <c r="I10" s="6">
        <f>I8*I9</f>
        <v>1420</v>
      </c>
      <c r="J10" s="6">
        <f t="shared" ref="J10" si="1">J8*J9</f>
        <v>0</v>
      </c>
      <c r="K10" s="6">
        <f t="shared" ref="K10" si="2">K8*K9</f>
        <v>0</v>
      </c>
      <c r="L10" s="6">
        <f t="shared" ref="L10" si="3">L8*L9</f>
        <v>0</v>
      </c>
      <c r="M10" s="6">
        <f t="shared" ref="M10" si="4">M8*M9</f>
        <v>0</v>
      </c>
      <c r="N10" s="6">
        <f>N8*N9</f>
        <v>0</v>
      </c>
    </row>
    <row r="11" spans="1:14" ht="19.5" thickBot="1" x14ac:dyDescent="0.45">
      <c r="A11" s="154" t="s">
        <v>35</v>
      </c>
      <c r="B11" s="154"/>
      <c r="C11" s="145">
        <f>C7+C10</f>
        <v>7930</v>
      </c>
      <c r="D11" s="145"/>
      <c r="F11" s="7"/>
      <c r="G11" s="9"/>
      <c r="H11" s="9"/>
      <c r="I11" s="9"/>
      <c r="J11" s="9"/>
      <c r="K11" s="9"/>
      <c r="L11" s="9"/>
      <c r="M11" s="9"/>
      <c r="N11" s="9"/>
    </row>
    <row r="12" spans="1:14" ht="20.25" thickTop="1" thickBot="1" x14ac:dyDescent="0.45">
      <c r="A12" s="2" t="s">
        <v>91</v>
      </c>
      <c r="C12" s="145">
        <f>C6+C9</f>
        <v>720</v>
      </c>
      <c r="D12" s="145"/>
      <c r="E12" s="14" t="s">
        <v>26</v>
      </c>
      <c r="N12" s="18" t="s">
        <v>92</v>
      </c>
    </row>
    <row r="13" spans="1:14" ht="20.25" thickTop="1" thickBot="1" x14ac:dyDescent="0.45">
      <c r="A13" s="10" t="s">
        <v>42</v>
      </c>
      <c r="B13" s="22"/>
      <c r="C13" s="22"/>
      <c r="D13" s="22"/>
      <c r="E13" s="15" t="s">
        <v>1</v>
      </c>
      <c r="F13" s="15" t="s">
        <v>2</v>
      </c>
      <c r="G13" s="15" t="s">
        <v>16</v>
      </c>
      <c r="H13" s="15" t="s">
        <v>21</v>
      </c>
      <c r="I13" s="15" t="s">
        <v>22</v>
      </c>
      <c r="J13" s="15" t="s">
        <v>23</v>
      </c>
      <c r="K13" s="15" t="s">
        <v>24</v>
      </c>
      <c r="L13" s="15" t="s">
        <v>25</v>
      </c>
      <c r="M13" s="15" t="s">
        <v>17</v>
      </c>
      <c r="N13" s="15" t="s">
        <v>18</v>
      </c>
    </row>
    <row r="14" spans="1:14" ht="19.5" thickTop="1" x14ac:dyDescent="0.4">
      <c r="A14" s="10" t="s">
        <v>67</v>
      </c>
      <c r="B14" s="22"/>
      <c r="C14" s="22"/>
      <c r="D14" s="22"/>
      <c r="E14" s="149" t="s">
        <v>38</v>
      </c>
      <c r="F14" s="97" t="s">
        <v>5</v>
      </c>
      <c r="G14" s="16">
        <v>357</v>
      </c>
      <c r="H14" s="16">
        <v>79</v>
      </c>
      <c r="I14" s="16">
        <v>100</v>
      </c>
      <c r="J14" s="16">
        <v>118</v>
      </c>
      <c r="K14" s="16">
        <v>140</v>
      </c>
      <c r="L14" s="16">
        <v>168</v>
      </c>
      <c r="M14" s="16">
        <v>198</v>
      </c>
      <c r="N14" s="16">
        <v>0</v>
      </c>
    </row>
    <row r="15" spans="1:14" x14ac:dyDescent="0.4">
      <c r="A15" s="10" t="s">
        <v>68</v>
      </c>
      <c r="B15" s="22"/>
      <c r="C15" s="22"/>
      <c r="D15" s="22"/>
      <c r="E15" s="150"/>
      <c r="F15" s="4" t="s">
        <v>6</v>
      </c>
      <c r="G15" s="6">
        <v>572</v>
      </c>
      <c r="H15" s="6">
        <v>79</v>
      </c>
      <c r="I15" s="6">
        <v>100</v>
      </c>
      <c r="J15" s="6">
        <v>118</v>
      </c>
      <c r="K15" s="6">
        <v>140</v>
      </c>
      <c r="L15" s="6">
        <v>168</v>
      </c>
      <c r="M15" s="6">
        <v>198</v>
      </c>
      <c r="N15" s="6">
        <v>0</v>
      </c>
    </row>
    <row r="16" spans="1:14" x14ac:dyDescent="0.4">
      <c r="A16" s="91" t="s">
        <v>86</v>
      </c>
      <c r="B16" s="63"/>
      <c r="C16" s="64"/>
      <c r="D16" s="63"/>
      <c r="E16" s="150"/>
      <c r="F16" s="4" t="s">
        <v>7</v>
      </c>
      <c r="G16" s="6">
        <v>857</v>
      </c>
      <c r="H16" s="6">
        <v>79</v>
      </c>
      <c r="I16" s="6">
        <v>100</v>
      </c>
      <c r="J16" s="6">
        <v>118</v>
      </c>
      <c r="K16" s="6">
        <v>140</v>
      </c>
      <c r="L16" s="6">
        <v>168</v>
      </c>
      <c r="M16" s="6">
        <v>198</v>
      </c>
      <c r="N16" s="6">
        <v>0</v>
      </c>
    </row>
    <row r="17" spans="1:14" x14ac:dyDescent="0.4">
      <c r="A17" s="22" t="s">
        <v>93</v>
      </c>
      <c r="B17" s="22"/>
      <c r="C17" s="22"/>
      <c r="D17" s="22"/>
      <c r="E17" s="150"/>
      <c r="F17" s="4" t="s">
        <v>8</v>
      </c>
      <c r="G17" s="6">
        <v>2429</v>
      </c>
      <c r="H17" s="6">
        <v>79</v>
      </c>
      <c r="I17" s="6">
        <v>100</v>
      </c>
      <c r="J17" s="6">
        <v>118</v>
      </c>
      <c r="K17" s="6">
        <v>140</v>
      </c>
      <c r="L17" s="6">
        <v>168</v>
      </c>
      <c r="M17" s="6">
        <v>198</v>
      </c>
      <c r="N17" s="6">
        <v>0</v>
      </c>
    </row>
    <row r="18" spans="1:14" x14ac:dyDescent="0.4">
      <c r="A18" s="22" t="s">
        <v>96</v>
      </c>
      <c r="B18" s="22"/>
      <c r="C18" s="22"/>
      <c r="D18" s="22"/>
      <c r="E18" s="150"/>
      <c r="F18" s="4" t="s">
        <v>9</v>
      </c>
      <c r="G18" s="6">
        <v>3428</v>
      </c>
      <c r="H18" s="6">
        <v>79</v>
      </c>
      <c r="I18" s="6">
        <v>100</v>
      </c>
      <c r="J18" s="6">
        <v>118</v>
      </c>
      <c r="K18" s="6">
        <v>140</v>
      </c>
      <c r="L18" s="6">
        <v>168</v>
      </c>
      <c r="M18" s="6">
        <v>198</v>
      </c>
      <c r="N18" s="6">
        <v>0</v>
      </c>
    </row>
    <row r="19" spans="1:14" x14ac:dyDescent="0.4">
      <c r="A19" s="22"/>
      <c r="B19" s="22"/>
      <c r="C19" s="22"/>
      <c r="D19" s="22"/>
      <c r="E19" s="150"/>
      <c r="F19" s="4" t="s">
        <v>10</v>
      </c>
      <c r="G19" s="6">
        <v>8285</v>
      </c>
      <c r="H19" s="6">
        <v>79</v>
      </c>
      <c r="I19" s="6">
        <v>100</v>
      </c>
      <c r="J19" s="6">
        <v>118</v>
      </c>
      <c r="K19" s="6">
        <v>140</v>
      </c>
      <c r="L19" s="6">
        <v>168</v>
      </c>
      <c r="M19" s="6">
        <v>198</v>
      </c>
      <c r="N19" s="6">
        <v>0</v>
      </c>
    </row>
    <row r="20" spans="1:14" x14ac:dyDescent="0.4">
      <c r="A20" s="22"/>
      <c r="B20" s="22"/>
      <c r="C20" s="22"/>
      <c r="D20" s="22"/>
      <c r="E20" s="150"/>
      <c r="F20" s="4" t="s">
        <v>11</v>
      </c>
      <c r="G20" s="6">
        <v>12857</v>
      </c>
      <c r="H20" s="6">
        <v>79</v>
      </c>
      <c r="I20" s="6">
        <v>100</v>
      </c>
      <c r="J20" s="6">
        <v>118</v>
      </c>
      <c r="K20" s="6">
        <v>140</v>
      </c>
      <c r="L20" s="6">
        <v>168</v>
      </c>
      <c r="M20" s="6">
        <v>198</v>
      </c>
      <c r="N20" s="6">
        <v>0</v>
      </c>
    </row>
    <row r="21" spans="1:14" x14ac:dyDescent="0.4">
      <c r="A21" s="22"/>
      <c r="B21" s="22"/>
      <c r="C21" s="22"/>
      <c r="D21" s="22"/>
      <c r="E21" s="150"/>
      <c r="F21" s="4" t="s">
        <v>12</v>
      </c>
      <c r="G21" s="6">
        <v>30000</v>
      </c>
      <c r="H21" s="6">
        <v>79</v>
      </c>
      <c r="I21" s="6">
        <v>100</v>
      </c>
      <c r="J21" s="6">
        <v>118</v>
      </c>
      <c r="K21" s="6">
        <v>140</v>
      </c>
      <c r="L21" s="6">
        <v>168</v>
      </c>
      <c r="M21" s="6">
        <v>198</v>
      </c>
      <c r="N21" s="6">
        <v>0</v>
      </c>
    </row>
    <row r="22" spans="1:14" x14ac:dyDescent="0.4">
      <c r="A22" s="22"/>
      <c r="B22" s="22"/>
      <c r="C22" s="22"/>
      <c r="D22" s="22"/>
      <c r="E22" s="151"/>
      <c r="F22" s="4" t="s">
        <v>13</v>
      </c>
      <c r="G22" s="6">
        <v>42857</v>
      </c>
      <c r="H22" s="6">
        <v>79</v>
      </c>
      <c r="I22" s="6">
        <v>100</v>
      </c>
      <c r="J22" s="6">
        <v>118</v>
      </c>
      <c r="K22" s="6">
        <v>140</v>
      </c>
      <c r="L22" s="6">
        <v>168</v>
      </c>
      <c r="M22" s="6">
        <v>198</v>
      </c>
      <c r="N22" s="6">
        <v>0</v>
      </c>
    </row>
    <row r="23" spans="1:14" x14ac:dyDescent="0.4">
      <c r="A23" s="22"/>
      <c r="B23" s="22"/>
      <c r="C23" s="22"/>
      <c r="D23" s="22"/>
      <c r="E23" s="4" t="s">
        <v>14</v>
      </c>
      <c r="F23" s="4" t="s">
        <v>14</v>
      </c>
      <c r="G23" s="6">
        <v>5714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67</v>
      </c>
    </row>
    <row r="24" spans="1:14" x14ac:dyDescent="0.4">
      <c r="A24" s="22"/>
      <c r="B24" s="22"/>
      <c r="C24" s="22"/>
      <c r="D24" s="22"/>
      <c r="E24" s="4" t="s">
        <v>15</v>
      </c>
      <c r="F24" s="4" t="s">
        <v>15</v>
      </c>
      <c r="G24" s="6">
        <v>2429</v>
      </c>
      <c r="H24" s="6">
        <v>269</v>
      </c>
      <c r="I24" s="6">
        <v>269</v>
      </c>
      <c r="J24" s="6">
        <v>269</v>
      </c>
      <c r="K24" s="6">
        <v>269</v>
      </c>
      <c r="L24" s="6">
        <v>269</v>
      </c>
      <c r="M24" s="6">
        <v>269</v>
      </c>
      <c r="N24" s="6">
        <v>0</v>
      </c>
    </row>
    <row r="25" spans="1:14" x14ac:dyDescent="0.4">
      <c r="A25" s="22"/>
      <c r="B25" s="22"/>
      <c r="C25" s="22"/>
      <c r="D25" s="22"/>
    </row>
    <row r="26" spans="1:14" x14ac:dyDescent="0.4">
      <c r="A26" s="22"/>
      <c r="B26" s="22"/>
      <c r="C26" s="22"/>
      <c r="D26" s="22"/>
      <c r="E26" s="14" t="s">
        <v>27</v>
      </c>
      <c r="N26" s="18" t="s">
        <v>92</v>
      </c>
    </row>
    <row r="27" spans="1:14" ht="19.5" thickBot="1" x14ac:dyDescent="0.45">
      <c r="A27" s="22"/>
      <c r="B27" s="22"/>
      <c r="C27" s="22"/>
      <c r="D27" s="22"/>
      <c r="E27" s="15" t="s">
        <v>1</v>
      </c>
      <c r="F27" s="15" t="s">
        <v>31</v>
      </c>
      <c r="G27" s="15" t="s">
        <v>16</v>
      </c>
      <c r="H27" s="15" t="s">
        <v>21</v>
      </c>
      <c r="I27" s="15" t="s">
        <v>22</v>
      </c>
      <c r="J27" s="15" t="s">
        <v>23</v>
      </c>
      <c r="K27" s="15" t="s">
        <v>24</v>
      </c>
      <c r="L27" s="15" t="s">
        <v>28</v>
      </c>
      <c r="M27" s="15" t="s">
        <v>29</v>
      </c>
      <c r="N27" s="15" t="s">
        <v>30</v>
      </c>
    </row>
    <row r="28" spans="1:14" ht="19.5" thickTop="1" x14ac:dyDescent="0.4">
      <c r="A28" s="22"/>
      <c r="B28" s="22"/>
      <c r="C28" s="22"/>
      <c r="D28" s="22"/>
      <c r="E28" s="19" t="s">
        <v>39</v>
      </c>
      <c r="F28" s="20" t="s">
        <v>32</v>
      </c>
      <c r="G28" s="17">
        <v>533</v>
      </c>
      <c r="H28" s="17">
        <v>0</v>
      </c>
      <c r="I28" s="17">
        <v>71</v>
      </c>
      <c r="J28" s="17">
        <v>76</v>
      </c>
      <c r="K28" s="17">
        <v>81</v>
      </c>
      <c r="L28" s="17">
        <v>85</v>
      </c>
      <c r="M28" s="17">
        <v>94</v>
      </c>
      <c r="N28" s="17">
        <v>114</v>
      </c>
    </row>
    <row r="29" spans="1:14" x14ac:dyDescent="0.4">
      <c r="A29" s="22"/>
      <c r="B29" s="22"/>
      <c r="C29" s="22"/>
      <c r="D29" s="22"/>
      <c r="E29" s="4" t="s">
        <v>40</v>
      </c>
      <c r="F29" s="4" t="s">
        <v>41</v>
      </c>
      <c r="G29" s="6">
        <v>0</v>
      </c>
      <c r="H29" s="6">
        <v>52</v>
      </c>
      <c r="I29" s="6">
        <v>52</v>
      </c>
      <c r="J29" s="6">
        <v>52</v>
      </c>
      <c r="K29" s="6">
        <v>52</v>
      </c>
      <c r="L29" s="6">
        <v>52</v>
      </c>
      <c r="M29" s="6">
        <v>52</v>
      </c>
      <c r="N29" s="6">
        <v>52</v>
      </c>
    </row>
    <row r="30" spans="1:14" x14ac:dyDescent="0.4">
      <c r="A30" s="22"/>
      <c r="B30" s="22"/>
      <c r="C30" s="22"/>
      <c r="D30" s="22"/>
    </row>
    <row r="31" spans="1:14" x14ac:dyDescent="0.4">
      <c r="A31" s="22"/>
      <c r="B31" s="22"/>
      <c r="C31" s="22"/>
      <c r="D31" s="22"/>
    </row>
    <row r="32" spans="1:14" x14ac:dyDescent="0.4">
      <c r="A32" s="22"/>
      <c r="B32" s="22"/>
      <c r="C32" s="22"/>
      <c r="D32" s="22"/>
    </row>
    <row r="33" spans="1:4" x14ac:dyDescent="0.4">
      <c r="A33" s="22"/>
      <c r="B33" s="22"/>
      <c r="C33" s="22"/>
      <c r="D33" s="22"/>
    </row>
  </sheetData>
  <mergeCells count="19">
    <mergeCell ref="E14:E22"/>
    <mergeCell ref="A5:B5"/>
    <mergeCell ref="A8:B8"/>
    <mergeCell ref="C5:D5"/>
    <mergeCell ref="C8:D8"/>
    <mergeCell ref="A11:B11"/>
    <mergeCell ref="C11:D11"/>
    <mergeCell ref="A7:B7"/>
    <mergeCell ref="C7:D7"/>
    <mergeCell ref="A6:B6"/>
    <mergeCell ref="C6:D6"/>
    <mergeCell ref="A10:B10"/>
    <mergeCell ref="C10:D10"/>
    <mergeCell ref="A9:B9"/>
    <mergeCell ref="C9:D9"/>
    <mergeCell ref="C12:D12"/>
    <mergeCell ref="L1:N1"/>
    <mergeCell ref="F2:G2"/>
    <mergeCell ref="F7:G7"/>
  </mergeCells>
  <phoneticPr fontId="1"/>
  <pageMargins left="0.51181102362204722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B1:V35"/>
  <sheetViews>
    <sheetView tabSelected="1" view="pageBreakPreview" topLeftCell="A16" zoomScaleNormal="100" zoomScaleSheetLayoutView="100" workbookViewId="0">
      <selection activeCell="X22" sqref="X22"/>
    </sheetView>
  </sheetViews>
  <sheetFormatPr defaultColWidth="9" defaultRowHeight="19.5" x14ac:dyDescent="0.4"/>
  <cols>
    <col min="1" max="1" width="4.625" style="67" customWidth="1"/>
    <col min="2" max="2" width="3.625" style="67" customWidth="1"/>
    <col min="3" max="6" width="9" style="67"/>
    <col min="7" max="7" width="4.625" style="67" customWidth="1"/>
    <col min="8" max="8" width="3.625" style="67" customWidth="1"/>
    <col min="9" max="9" width="4.625" style="67" customWidth="1"/>
    <col min="10" max="10" width="6.625" style="68" customWidth="1"/>
    <col min="11" max="11" width="3.375" style="46" bestFit="1" customWidth="1"/>
    <col min="12" max="12" width="3.375" style="47" bestFit="1" customWidth="1"/>
    <col min="13" max="13" width="6.625" style="68" customWidth="1"/>
    <col min="14" max="14" width="7.125" style="46" bestFit="1" customWidth="1"/>
    <col min="15" max="15" width="6.625" style="45" customWidth="1"/>
    <col min="16" max="16" width="3.75" style="46" bestFit="1" customWidth="1"/>
    <col min="17" max="17" width="3.375" style="47" bestFit="1" customWidth="1"/>
    <col min="18" max="18" width="6.625" style="48" customWidth="1"/>
    <col min="19" max="19" width="3.375" style="46" bestFit="1" customWidth="1"/>
    <col min="20" max="20" width="3.75" style="47" bestFit="1" customWidth="1"/>
    <col min="21" max="21" width="10.625" style="45" customWidth="1"/>
    <col min="22" max="22" width="3.375" style="46" bestFit="1" customWidth="1"/>
    <col min="23" max="16384" width="9" style="67"/>
  </cols>
  <sheetData>
    <row r="1" spans="2:22" ht="20.25" thickBot="1" x14ac:dyDescent="0.45">
      <c r="B1" s="162" t="s">
        <v>0</v>
      </c>
      <c r="C1" s="162"/>
      <c r="D1" s="162"/>
      <c r="E1" s="162"/>
      <c r="F1" s="162"/>
      <c r="G1" s="162"/>
      <c r="H1" s="162"/>
    </row>
    <row r="2" spans="2:22" x14ac:dyDescent="0.35">
      <c r="B2" s="69"/>
      <c r="C2" s="138" t="s">
        <v>84</v>
      </c>
      <c r="D2" s="70"/>
      <c r="E2" s="70"/>
      <c r="F2" s="70"/>
      <c r="G2" s="70"/>
      <c r="H2" s="71"/>
      <c r="J2" s="68" t="s">
        <v>51</v>
      </c>
    </row>
    <row r="3" spans="2:22" x14ac:dyDescent="0.4">
      <c r="B3" s="72"/>
      <c r="C3" s="21" t="s">
        <v>1</v>
      </c>
      <c r="D3" s="21" t="s">
        <v>2</v>
      </c>
      <c r="E3" s="21" t="s">
        <v>3</v>
      </c>
      <c r="F3" s="170" t="s">
        <v>72</v>
      </c>
      <c r="G3" s="171"/>
      <c r="H3" s="73"/>
      <c r="J3" s="161" t="s">
        <v>75</v>
      </c>
      <c r="K3" s="161"/>
      <c r="L3" s="161"/>
      <c r="M3" s="161"/>
      <c r="N3" s="161"/>
      <c r="O3" s="49"/>
      <c r="P3" s="50"/>
      <c r="Q3" s="51"/>
      <c r="R3" s="52" t="str">
        <f>IF(C4="浴場用",100*E4,"")</f>
        <v/>
      </c>
      <c r="S3" s="27" t="str">
        <f>IF(C4="浴場用","㎥まで","")</f>
        <v/>
      </c>
      <c r="T3" s="51"/>
      <c r="U3" s="49">
        <f>計算表!G4</f>
        <v>1144</v>
      </c>
      <c r="V3" s="50" t="s">
        <v>45</v>
      </c>
    </row>
    <row r="4" spans="2:22" x14ac:dyDescent="0.4">
      <c r="B4" s="72"/>
      <c r="C4" s="134" t="s">
        <v>43</v>
      </c>
      <c r="D4" s="134" t="s">
        <v>105</v>
      </c>
      <c r="E4" s="135">
        <v>2</v>
      </c>
      <c r="F4" s="136">
        <v>40</v>
      </c>
      <c r="G4" s="137" t="s">
        <v>85</v>
      </c>
      <c r="H4" s="73"/>
      <c r="J4" s="164" t="s">
        <v>53</v>
      </c>
      <c r="K4" s="164"/>
      <c r="L4" s="164"/>
      <c r="M4" s="164"/>
      <c r="N4" s="164"/>
      <c r="O4" s="23" t="s">
        <v>82</v>
      </c>
      <c r="P4" s="24"/>
      <c r="Q4" s="24"/>
      <c r="R4" s="25" t="s">
        <v>83</v>
      </c>
      <c r="S4" s="24"/>
      <c r="T4" s="24"/>
      <c r="U4" s="23" t="s">
        <v>74</v>
      </c>
      <c r="V4" s="24"/>
    </row>
    <row r="5" spans="2:22" x14ac:dyDescent="0.4">
      <c r="B5" s="72"/>
      <c r="C5" s="74"/>
      <c r="D5" s="74"/>
      <c r="E5" s="75"/>
      <c r="F5" s="74"/>
      <c r="G5" s="74"/>
      <c r="H5" s="73"/>
      <c r="J5" s="26">
        <v>1</v>
      </c>
      <c r="K5" s="27" t="s">
        <v>48</v>
      </c>
      <c r="L5" s="28" t="s">
        <v>44</v>
      </c>
      <c r="M5" s="26">
        <f>計算表!H2</f>
        <v>20</v>
      </c>
      <c r="N5" s="27" t="s">
        <v>49</v>
      </c>
      <c r="O5" s="29">
        <f>計算表!H4</f>
        <v>79</v>
      </c>
      <c r="P5" s="27" t="s">
        <v>45</v>
      </c>
      <c r="Q5" s="28" t="s">
        <v>46</v>
      </c>
      <c r="R5" s="30">
        <f>計算表!H3</f>
        <v>20</v>
      </c>
      <c r="S5" s="27" t="s">
        <v>71</v>
      </c>
      <c r="T5" s="28" t="s">
        <v>47</v>
      </c>
      <c r="U5" s="29">
        <f>計算表!H5</f>
        <v>1580</v>
      </c>
      <c r="V5" s="27" t="s">
        <v>45</v>
      </c>
    </row>
    <row r="6" spans="2:22" x14ac:dyDescent="0.4">
      <c r="B6" s="72"/>
      <c r="C6" s="165" t="s">
        <v>20</v>
      </c>
      <c r="D6" s="165"/>
      <c r="E6" s="166">
        <f>計算表!C7</f>
        <v>5196</v>
      </c>
      <c r="F6" s="167"/>
      <c r="G6" s="88" t="s">
        <v>70</v>
      </c>
      <c r="H6" s="73"/>
      <c r="J6" s="31">
        <f>M5+1</f>
        <v>21</v>
      </c>
      <c r="K6" s="32" t="s">
        <v>48</v>
      </c>
      <c r="L6" s="33" t="s">
        <v>44</v>
      </c>
      <c r="M6" s="31">
        <f>計算表!I2</f>
        <v>40</v>
      </c>
      <c r="N6" s="32" t="s">
        <v>49</v>
      </c>
      <c r="O6" s="34">
        <f>計算表!I4</f>
        <v>100</v>
      </c>
      <c r="P6" s="32" t="s">
        <v>45</v>
      </c>
      <c r="Q6" s="33" t="s">
        <v>46</v>
      </c>
      <c r="R6" s="35">
        <f>計算表!I3</f>
        <v>20</v>
      </c>
      <c r="S6" s="32" t="s">
        <v>48</v>
      </c>
      <c r="T6" s="33" t="s">
        <v>47</v>
      </c>
      <c r="U6" s="34">
        <f>計算表!I5</f>
        <v>2000</v>
      </c>
      <c r="V6" s="32" t="s">
        <v>45</v>
      </c>
    </row>
    <row r="7" spans="2:22" x14ac:dyDescent="0.4">
      <c r="B7" s="72"/>
      <c r="C7" s="165" t="s">
        <v>34</v>
      </c>
      <c r="D7" s="165"/>
      <c r="E7" s="166">
        <f>計算表!C10</f>
        <v>2734</v>
      </c>
      <c r="F7" s="167"/>
      <c r="G7" s="88" t="s">
        <v>70</v>
      </c>
      <c r="H7" s="73"/>
      <c r="J7" s="31">
        <f t="shared" ref="J7:J10" si="0">M6+1</f>
        <v>41</v>
      </c>
      <c r="K7" s="32" t="s">
        <v>48</v>
      </c>
      <c r="L7" s="33" t="s">
        <v>44</v>
      </c>
      <c r="M7" s="31">
        <f>計算表!J2</f>
        <v>60</v>
      </c>
      <c r="N7" s="32" t="s">
        <v>49</v>
      </c>
      <c r="O7" s="34">
        <f>計算表!J4</f>
        <v>118</v>
      </c>
      <c r="P7" s="32" t="s">
        <v>45</v>
      </c>
      <c r="Q7" s="33" t="s">
        <v>46</v>
      </c>
      <c r="R7" s="35">
        <f>計算表!J3</f>
        <v>0</v>
      </c>
      <c r="S7" s="32" t="s">
        <v>48</v>
      </c>
      <c r="T7" s="33" t="s">
        <v>47</v>
      </c>
      <c r="U7" s="34">
        <f>計算表!J5</f>
        <v>0</v>
      </c>
      <c r="V7" s="32" t="s">
        <v>45</v>
      </c>
    </row>
    <row r="8" spans="2:22" x14ac:dyDescent="0.4">
      <c r="B8" s="72"/>
      <c r="C8" s="76"/>
      <c r="D8" s="76"/>
      <c r="E8" s="76"/>
      <c r="F8" s="76"/>
      <c r="G8" s="89"/>
      <c r="H8" s="73"/>
      <c r="J8" s="31">
        <f t="shared" si="0"/>
        <v>61</v>
      </c>
      <c r="K8" s="32" t="s">
        <v>48</v>
      </c>
      <c r="L8" s="33" t="s">
        <v>44</v>
      </c>
      <c r="M8" s="31">
        <f>計算表!K2</f>
        <v>100</v>
      </c>
      <c r="N8" s="32" t="s">
        <v>49</v>
      </c>
      <c r="O8" s="34">
        <f>計算表!K4</f>
        <v>140</v>
      </c>
      <c r="P8" s="32" t="s">
        <v>45</v>
      </c>
      <c r="Q8" s="33" t="s">
        <v>46</v>
      </c>
      <c r="R8" s="35">
        <f>計算表!K3</f>
        <v>0</v>
      </c>
      <c r="S8" s="32" t="s">
        <v>48</v>
      </c>
      <c r="T8" s="33" t="s">
        <v>47</v>
      </c>
      <c r="U8" s="34">
        <f>計算表!K5</f>
        <v>0</v>
      </c>
      <c r="V8" s="32" t="s">
        <v>45</v>
      </c>
    </row>
    <row r="9" spans="2:22" ht="20.25" thickBot="1" x14ac:dyDescent="0.45">
      <c r="B9" s="72"/>
      <c r="C9" s="168" t="s">
        <v>35</v>
      </c>
      <c r="D9" s="168"/>
      <c r="E9" s="169">
        <f>計算表!C11</f>
        <v>7930</v>
      </c>
      <c r="F9" s="169"/>
      <c r="G9" s="90" t="s">
        <v>70</v>
      </c>
      <c r="H9" s="73"/>
      <c r="J9" s="31">
        <f t="shared" si="0"/>
        <v>101</v>
      </c>
      <c r="K9" s="32" t="s">
        <v>48</v>
      </c>
      <c r="L9" s="33" t="s">
        <v>44</v>
      </c>
      <c r="M9" s="31">
        <f>計算表!L2</f>
        <v>140</v>
      </c>
      <c r="N9" s="32" t="s">
        <v>49</v>
      </c>
      <c r="O9" s="34">
        <f>計算表!L4</f>
        <v>168</v>
      </c>
      <c r="P9" s="32" t="s">
        <v>45</v>
      </c>
      <c r="Q9" s="33" t="s">
        <v>46</v>
      </c>
      <c r="R9" s="35">
        <f>計算表!L3</f>
        <v>0</v>
      </c>
      <c r="S9" s="32" t="s">
        <v>48</v>
      </c>
      <c r="T9" s="33" t="s">
        <v>47</v>
      </c>
      <c r="U9" s="34">
        <f>計算表!L5</f>
        <v>0</v>
      </c>
      <c r="V9" s="32" t="s">
        <v>45</v>
      </c>
    </row>
    <row r="10" spans="2:22" ht="21" thickTop="1" thickBot="1" x14ac:dyDescent="0.45">
      <c r="B10" s="78"/>
      <c r="C10" s="79"/>
      <c r="D10" s="79"/>
      <c r="E10" s="79"/>
      <c r="F10" s="79"/>
      <c r="G10" s="79"/>
      <c r="H10" s="80"/>
      <c r="J10" s="31">
        <f t="shared" si="0"/>
        <v>141</v>
      </c>
      <c r="K10" s="32" t="s">
        <v>48</v>
      </c>
      <c r="L10" s="33" t="s">
        <v>44</v>
      </c>
      <c r="M10" s="31"/>
      <c r="N10" s="32"/>
      <c r="O10" s="34">
        <f>計算表!M4</f>
        <v>198</v>
      </c>
      <c r="P10" s="32" t="s">
        <v>45</v>
      </c>
      <c r="Q10" s="33" t="s">
        <v>46</v>
      </c>
      <c r="R10" s="35">
        <f>計算表!M3</f>
        <v>0</v>
      </c>
      <c r="S10" s="32" t="s">
        <v>48</v>
      </c>
      <c r="T10" s="33" t="s">
        <v>47</v>
      </c>
      <c r="U10" s="34">
        <f>計算表!M5</f>
        <v>0</v>
      </c>
      <c r="V10" s="32" t="s">
        <v>45</v>
      </c>
    </row>
    <row r="11" spans="2:22" x14ac:dyDescent="0.4">
      <c r="H11" s="81" t="s">
        <v>57</v>
      </c>
      <c r="J11" s="36" t="str">
        <f>IF(C4="浴場用",R3+1,"")</f>
        <v/>
      </c>
      <c r="K11" s="37" t="str">
        <f>IF(J11="","","㎥")</f>
        <v/>
      </c>
      <c r="L11" s="38" t="str">
        <f>IF(J11="","","～")</f>
        <v/>
      </c>
      <c r="M11" s="36"/>
      <c r="N11" s="37"/>
      <c r="O11" s="39" t="str">
        <f>IF(C4="浴場用",計算表!N4,"")</f>
        <v/>
      </c>
      <c r="P11" s="37" t="str">
        <f>IF(O11="","","円")</f>
        <v/>
      </c>
      <c r="Q11" s="38" t="str">
        <f>IF(O11="","","×")</f>
        <v/>
      </c>
      <c r="R11" s="40" t="str">
        <f>IF(C4="浴場用",計算表!N3,"")</f>
        <v/>
      </c>
      <c r="S11" s="37" t="str">
        <f>IF(R11="","","㎥")</f>
        <v/>
      </c>
      <c r="T11" s="38" t="str">
        <f>IF(R11="","","＝")</f>
        <v/>
      </c>
      <c r="U11" s="39" t="str">
        <f>IF(C4="浴場用",計算表!N5,"")</f>
        <v/>
      </c>
      <c r="V11" s="37" t="str">
        <f>IF(U11="","","円")</f>
        <v/>
      </c>
    </row>
    <row r="12" spans="2:22" ht="20.25" thickBot="1" x14ac:dyDescent="0.45">
      <c r="B12" s="82" t="s">
        <v>56</v>
      </c>
      <c r="C12" s="77"/>
      <c r="D12" s="77"/>
      <c r="J12" s="159" t="s">
        <v>76</v>
      </c>
      <c r="K12" s="159"/>
      <c r="L12" s="159"/>
      <c r="M12" s="159"/>
      <c r="N12" s="159"/>
      <c r="O12" s="41"/>
      <c r="P12" s="42"/>
      <c r="Q12" s="43"/>
      <c r="R12" s="44"/>
      <c r="S12" s="42"/>
      <c r="T12" s="43" t="s">
        <v>50</v>
      </c>
      <c r="U12" s="41">
        <f>計算表!G5</f>
        <v>3580</v>
      </c>
      <c r="V12" s="42" t="s">
        <v>45</v>
      </c>
    </row>
    <row r="13" spans="2:22" ht="20.25" thickTop="1" x14ac:dyDescent="0.4">
      <c r="B13" s="83" t="s">
        <v>55</v>
      </c>
      <c r="C13" s="84" t="s">
        <v>58</v>
      </c>
      <c r="D13" s="77"/>
      <c r="E13" s="77"/>
      <c r="F13" s="77"/>
      <c r="G13" s="77"/>
      <c r="H13" s="77"/>
      <c r="J13" s="160" t="s">
        <v>77</v>
      </c>
      <c r="K13" s="160"/>
      <c r="L13" s="160"/>
      <c r="M13" s="160"/>
      <c r="N13" s="160"/>
      <c r="T13" s="47" t="s">
        <v>50</v>
      </c>
      <c r="U13" s="45">
        <f>計算表!G3</f>
        <v>4724</v>
      </c>
      <c r="V13" s="46" t="s">
        <v>45</v>
      </c>
    </row>
    <row r="14" spans="2:22" x14ac:dyDescent="0.4">
      <c r="B14" s="83" t="s">
        <v>55</v>
      </c>
      <c r="C14" s="82" t="s">
        <v>69</v>
      </c>
      <c r="D14" s="77"/>
      <c r="E14" s="77"/>
      <c r="F14" s="77"/>
      <c r="G14" s="77"/>
      <c r="H14" s="77"/>
      <c r="V14" s="81" t="s">
        <v>92</v>
      </c>
    </row>
    <row r="15" spans="2:22" x14ac:dyDescent="0.4">
      <c r="B15" s="83" t="s">
        <v>55</v>
      </c>
      <c r="C15" s="82" t="s">
        <v>79</v>
      </c>
      <c r="D15" s="77"/>
      <c r="E15" s="77"/>
      <c r="F15" s="77"/>
      <c r="G15" s="77"/>
      <c r="H15" s="77"/>
      <c r="J15" s="68" t="s">
        <v>52</v>
      </c>
    </row>
    <row r="16" spans="2:22" x14ac:dyDescent="0.4">
      <c r="B16" s="83" t="s">
        <v>55</v>
      </c>
      <c r="C16" s="82" t="s">
        <v>73</v>
      </c>
      <c r="D16" s="77"/>
      <c r="E16" s="77"/>
      <c r="F16" s="77"/>
      <c r="G16" s="77"/>
      <c r="H16" s="77"/>
      <c r="J16" s="161" t="s">
        <v>75</v>
      </c>
      <c r="K16" s="161"/>
      <c r="L16" s="161"/>
      <c r="M16" s="161"/>
      <c r="N16" s="161"/>
      <c r="O16" s="49"/>
      <c r="P16" s="50"/>
      <c r="Q16" s="51"/>
      <c r="R16" s="26">
        <f>IF(C4="浴場用","",10*E4)</f>
        <v>20</v>
      </c>
      <c r="S16" s="27" t="str">
        <f>IF(C4="浴場用","","㎥まで")</f>
        <v>㎥まで</v>
      </c>
      <c r="T16" s="51"/>
      <c r="U16" s="49">
        <f>計算表!G9</f>
        <v>1066</v>
      </c>
      <c r="V16" s="50" t="s">
        <v>45</v>
      </c>
    </row>
    <row r="17" spans="2:22" x14ac:dyDescent="0.4">
      <c r="B17" s="81" t="s">
        <v>80</v>
      </c>
      <c r="C17" s="87" t="s">
        <v>81</v>
      </c>
      <c r="J17" s="164" t="s">
        <v>54</v>
      </c>
      <c r="K17" s="164"/>
      <c r="L17" s="164"/>
      <c r="M17" s="164"/>
      <c r="N17" s="164"/>
      <c r="O17" s="23" t="s">
        <v>82</v>
      </c>
      <c r="P17" s="24"/>
      <c r="Q17" s="24"/>
      <c r="R17" s="25" t="s">
        <v>83</v>
      </c>
      <c r="S17" s="24"/>
      <c r="T17" s="24"/>
      <c r="U17" s="23" t="s">
        <v>74</v>
      </c>
      <c r="V17" s="24"/>
    </row>
    <row r="18" spans="2:22" x14ac:dyDescent="0.4">
      <c r="J18" s="53">
        <f>IF(C4="浴場用",1,R16+1)</f>
        <v>21</v>
      </c>
      <c r="K18" s="54" t="s">
        <v>48</v>
      </c>
      <c r="L18" s="55" t="s">
        <v>44</v>
      </c>
      <c r="M18" s="53">
        <f>計算表!I7</f>
        <v>40</v>
      </c>
      <c r="N18" s="54" t="s">
        <v>49</v>
      </c>
      <c r="O18" s="56">
        <f>計算表!I9</f>
        <v>71</v>
      </c>
      <c r="P18" s="54" t="s">
        <v>45</v>
      </c>
      <c r="Q18" s="55" t="s">
        <v>46</v>
      </c>
      <c r="R18" s="57">
        <f>IF(C4="浴場用",計算表!H8+計算表!I8,計算表!I8)</f>
        <v>20</v>
      </c>
      <c r="S18" s="54" t="s">
        <v>48</v>
      </c>
      <c r="T18" s="55" t="s">
        <v>47</v>
      </c>
      <c r="U18" s="56">
        <f>IF(C4="浴場用",計算表!H10+計算表!I10,計算表!I10)</f>
        <v>1420</v>
      </c>
      <c r="V18" s="54" t="s">
        <v>45</v>
      </c>
    </row>
    <row r="19" spans="2:22" x14ac:dyDescent="0.4">
      <c r="B19" s="163" t="s">
        <v>63</v>
      </c>
      <c r="C19" s="163"/>
      <c r="D19" s="163"/>
      <c r="E19" s="163"/>
      <c r="F19" s="163"/>
      <c r="G19" s="85"/>
      <c r="J19" s="31">
        <f>M18+1</f>
        <v>41</v>
      </c>
      <c r="K19" s="32" t="s">
        <v>48</v>
      </c>
      <c r="L19" s="33" t="s">
        <v>44</v>
      </c>
      <c r="M19" s="31">
        <f>計算表!J7</f>
        <v>60</v>
      </c>
      <c r="N19" s="32" t="s">
        <v>49</v>
      </c>
      <c r="O19" s="34">
        <f>計算表!J9</f>
        <v>76</v>
      </c>
      <c r="P19" s="32" t="s">
        <v>45</v>
      </c>
      <c r="Q19" s="33" t="s">
        <v>46</v>
      </c>
      <c r="R19" s="35">
        <f>計算表!J8</f>
        <v>0</v>
      </c>
      <c r="S19" s="32" t="s">
        <v>48</v>
      </c>
      <c r="T19" s="33" t="s">
        <v>47</v>
      </c>
      <c r="U19" s="34">
        <f>計算表!J10</f>
        <v>0</v>
      </c>
      <c r="V19" s="32" t="s">
        <v>45</v>
      </c>
    </row>
    <row r="20" spans="2:22" x14ac:dyDescent="0.4">
      <c r="B20" s="81" t="s">
        <v>59</v>
      </c>
      <c r="C20" s="86" t="s">
        <v>60</v>
      </c>
      <c r="D20" s="86"/>
      <c r="E20" s="86"/>
      <c r="F20" s="86"/>
      <c r="G20" s="86"/>
      <c r="H20" s="86"/>
      <c r="J20" s="31">
        <f t="shared" ref="J20:J22" si="1">M19+1</f>
        <v>61</v>
      </c>
      <c r="K20" s="32" t="s">
        <v>48</v>
      </c>
      <c r="L20" s="33" t="s">
        <v>44</v>
      </c>
      <c r="M20" s="31">
        <f>計算表!K7</f>
        <v>100</v>
      </c>
      <c r="N20" s="32" t="s">
        <v>49</v>
      </c>
      <c r="O20" s="34">
        <f>計算表!K9</f>
        <v>81</v>
      </c>
      <c r="P20" s="32" t="s">
        <v>45</v>
      </c>
      <c r="Q20" s="33" t="s">
        <v>46</v>
      </c>
      <c r="R20" s="35">
        <f>計算表!K8</f>
        <v>0</v>
      </c>
      <c r="S20" s="32" t="s">
        <v>48</v>
      </c>
      <c r="T20" s="33" t="s">
        <v>47</v>
      </c>
      <c r="U20" s="34">
        <f>計算表!K10</f>
        <v>0</v>
      </c>
      <c r="V20" s="32" t="s">
        <v>45</v>
      </c>
    </row>
    <row r="21" spans="2:22" x14ac:dyDescent="0.4">
      <c r="B21" s="86"/>
      <c r="C21" s="86" t="s">
        <v>62</v>
      </c>
      <c r="D21" s="86"/>
      <c r="E21" s="86"/>
      <c r="F21" s="86"/>
      <c r="G21" s="86"/>
      <c r="H21" s="86"/>
      <c r="J21" s="31">
        <f t="shared" si="1"/>
        <v>101</v>
      </c>
      <c r="K21" s="32" t="s">
        <v>48</v>
      </c>
      <c r="L21" s="33" t="s">
        <v>44</v>
      </c>
      <c r="M21" s="31">
        <f>計算表!L7</f>
        <v>200</v>
      </c>
      <c r="N21" s="32" t="s">
        <v>49</v>
      </c>
      <c r="O21" s="34">
        <f>計算表!L9</f>
        <v>85</v>
      </c>
      <c r="P21" s="32" t="s">
        <v>45</v>
      </c>
      <c r="Q21" s="33" t="s">
        <v>46</v>
      </c>
      <c r="R21" s="35">
        <f>計算表!L8</f>
        <v>0</v>
      </c>
      <c r="S21" s="32" t="s">
        <v>48</v>
      </c>
      <c r="T21" s="33" t="s">
        <v>47</v>
      </c>
      <c r="U21" s="34">
        <f>計算表!L10</f>
        <v>0</v>
      </c>
      <c r="V21" s="32" t="s">
        <v>45</v>
      </c>
    </row>
    <row r="22" spans="2:22" x14ac:dyDescent="0.4">
      <c r="B22" s="86"/>
      <c r="C22" s="86" t="s">
        <v>61</v>
      </c>
      <c r="D22" s="86"/>
      <c r="E22" s="86"/>
      <c r="F22" s="86"/>
      <c r="G22" s="86"/>
      <c r="H22" s="86"/>
      <c r="J22" s="31">
        <f t="shared" si="1"/>
        <v>201</v>
      </c>
      <c r="K22" s="32" t="s">
        <v>48</v>
      </c>
      <c r="L22" s="33" t="s">
        <v>44</v>
      </c>
      <c r="M22" s="92">
        <f>計算表!M7</f>
        <v>1000</v>
      </c>
      <c r="N22" s="32" t="s">
        <v>49</v>
      </c>
      <c r="O22" s="34">
        <f>計算表!M9</f>
        <v>94</v>
      </c>
      <c r="P22" s="32" t="s">
        <v>45</v>
      </c>
      <c r="Q22" s="33" t="s">
        <v>46</v>
      </c>
      <c r="R22" s="35">
        <f>計算表!M8</f>
        <v>0</v>
      </c>
      <c r="S22" s="32" t="s">
        <v>48</v>
      </c>
      <c r="T22" s="33" t="s">
        <v>47</v>
      </c>
      <c r="U22" s="34">
        <f>計算表!M10</f>
        <v>0</v>
      </c>
      <c r="V22" s="32" t="s">
        <v>45</v>
      </c>
    </row>
    <row r="23" spans="2:22" x14ac:dyDescent="0.4">
      <c r="B23" s="86"/>
      <c r="C23" s="86" t="s">
        <v>65</v>
      </c>
      <c r="D23" s="86"/>
      <c r="E23" s="86"/>
      <c r="F23" s="86"/>
      <c r="G23" s="86"/>
      <c r="H23" s="86"/>
      <c r="J23" s="93">
        <f>M22+1</f>
        <v>1001</v>
      </c>
      <c r="K23" s="59" t="s">
        <v>48</v>
      </c>
      <c r="L23" s="60" t="s">
        <v>44</v>
      </c>
      <c r="M23" s="58"/>
      <c r="N23" s="59"/>
      <c r="O23" s="61">
        <f>計算表!N9</f>
        <v>114</v>
      </c>
      <c r="P23" s="59" t="s">
        <v>45</v>
      </c>
      <c r="Q23" s="60" t="s">
        <v>46</v>
      </c>
      <c r="R23" s="62">
        <f>計算表!N8</f>
        <v>0</v>
      </c>
      <c r="S23" s="59" t="s">
        <v>48</v>
      </c>
      <c r="T23" s="60" t="s">
        <v>47</v>
      </c>
      <c r="U23" s="61">
        <f>計算表!N10</f>
        <v>0</v>
      </c>
      <c r="V23" s="59" t="s">
        <v>45</v>
      </c>
    </row>
    <row r="24" spans="2:22" ht="20.25" thickBot="1" x14ac:dyDescent="0.45">
      <c r="B24" s="86"/>
      <c r="C24" s="86" t="s">
        <v>64</v>
      </c>
      <c r="D24" s="86"/>
      <c r="E24" s="86"/>
      <c r="F24" s="86"/>
      <c r="G24" s="86"/>
      <c r="H24" s="86"/>
      <c r="J24" s="159" t="s">
        <v>76</v>
      </c>
      <c r="K24" s="159"/>
      <c r="L24" s="159"/>
      <c r="M24" s="159"/>
      <c r="N24" s="159"/>
      <c r="O24" s="41"/>
      <c r="P24" s="42"/>
      <c r="Q24" s="43"/>
      <c r="R24" s="44"/>
      <c r="S24" s="42"/>
      <c r="T24" s="43" t="s">
        <v>50</v>
      </c>
      <c r="U24" s="41">
        <f>計算表!G10</f>
        <v>1420</v>
      </c>
      <c r="V24" s="42" t="s">
        <v>45</v>
      </c>
    </row>
    <row r="25" spans="2:22" ht="20.25" thickTop="1" x14ac:dyDescent="0.4">
      <c r="B25" s="86"/>
      <c r="C25" s="86" t="s">
        <v>66</v>
      </c>
      <c r="D25" s="86"/>
      <c r="E25" s="86"/>
      <c r="F25" s="86"/>
      <c r="G25" s="86"/>
      <c r="H25" s="86"/>
      <c r="J25" s="160" t="s">
        <v>78</v>
      </c>
      <c r="K25" s="160"/>
      <c r="L25" s="160"/>
      <c r="M25" s="160"/>
      <c r="N25" s="160"/>
      <c r="T25" s="47" t="s">
        <v>50</v>
      </c>
      <c r="U25" s="45">
        <f>計算表!G8</f>
        <v>2486</v>
      </c>
      <c r="V25" s="46" t="s">
        <v>45</v>
      </c>
    </row>
    <row r="26" spans="2:22" x14ac:dyDescent="0.4">
      <c r="V26" s="81" t="s">
        <v>92</v>
      </c>
    </row>
    <row r="27" spans="2:22" x14ac:dyDescent="0.4">
      <c r="C27" s="152" t="s">
        <v>20</v>
      </c>
      <c r="D27" s="152"/>
      <c r="E27" s="153">
        <f>計算表!C5</f>
        <v>4724</v>
      </c>
      <c r="F27" s="153"/>
    </row>
    <row r="28" spans="2:22" x14ac:dyDescent="0.4">
      <c r="C28" s="152" t="s">
        <v>87</v>
      </c>
      <c r="D28" s="152"/>
      <c r="E28" s="153">
        <f>計算表!C6</f>
        <v>472</v>
      </c>
      <c r="F28" s="153"/>
    </row>
    <row r="29" spans="2:22" x14ac:dyDescent="0.4">
      <c r="C29" s="155" t="s">
        <v>88</v>
      </c>
      <c r="D29" s="155"/>
      <c r="E29" s="158">
        <f>計算表!C7</f>
        <v>5196</v>
      </c>
      <c r="F29" s="158"/>
    </row>
    <row r="30" spans="2:22" x14ac:dyDescent="0.4">
      <c r="C30" s="143" t="s">
        <v>34</v>
      </c>
      <c r="D30" s="143"/>
      <c r="E30" s="144">
        <f>計算表!C8</f>
        <v>2486</v>
      </c>
      <c r="F30" s="144"/>
    </row>
    <row r="31" spans="2:22" x14ac:dyDescent="0.4">
      <c r="C31" s="143" t="s">
        <v>89</v>
      </c>
      <c r="D31" s="143"/>
      <c r="E31" s="144">
        <f>計算表!C9</f>
        <v>248</v>
      </c>
      <c r="F31" s="144"/>
    </row>
    <row r="32" spans="2:22" x14ac:dyDescent="0.4">
      <c r="C32" s="156" t="s">
        <v>90</v>
      </c>
      <c r="D32" s="156"/>
      <c r="E32" s="157">
        <f>計算表!C10</f>
        <v>2734</v>
      </c>
      <c r="F32" s="157"/>
    </row>
    <row r="33" spans="3:6" ht="20.25" thickBot="1" x14ac:dyDescent="0.45">
      <c r="C33" s="154" t="s">
        <v>35</v>
      </c>
      <c r="D33" s="154"/>
      <c r="E33" s="145">
        <f>E29+E32</f>
        <v>7930</v>
      </c>
      <c r="F33" s="145"/>
    </row>
    <row r="34" spans="3:6" ht="21" thickTop="1" thickBot="1" x14ac:dyDescent="0.45">
      <c r="C34" s="2" t="s">
        <v>91</v>
      </c>
      <c r="D34" s="2"/>
      <c r="E34" s="145">
        <f>E28+E31</f>
        <v>720</v>
      </c>
      <c r="F34" s="145"/>
    </row>
    <row r="35" spans="3:6" ht="20.25" thickTop="1" x14ac:dyDescent="0.4"/>
  </sheetData>
  <mergeCells count="32">
    <mergeCell ref="B1:H1"/>
    <mergeCell ref="B19:F19"/>
    <mergeCell ref="J4:N4"/>
    <mergeCell ref="J13:N13"/>
    <mergeCell ref="J12:N12"/>
    <mergeCell ref="J17:N17"/>
    <mergeCell ref="C6:D6"/>
    <mergeCell ref="E6:F6"/>
    <mergeCell ref="C7:D7"/>
    <mergeCell ref="E7:F7"/>
    <mergeCell ref="C9:D9"/>
    <mergeCell ref="E9:F9"/>
    <mergeCell ref="F3:G3"/>
    <mergeCell ref="J24:N24"/>
    <mergeCell ref="J25:N25"/>
    <mergeCell ref="J16:N16"/>
    <mergeCell ref="J3:N3"/>
    <mergeCell ref="C27:D27"/>
    <mergeCell ref="E27:F27"/>
    <mergeCell ref="C28:D28"/>
    <mergeCell ref="E28:F28"/>
    <mergeCell ref="C29:D29"/>
    <mergeCell ref="E29:F29"/>
    <mergeCell ref="C30:D30"/>
    <mergeCell ref="E30:F30"/>
    <mergeCell ref="E34:F34"/>
    <mergeCell ref="C31:D31"/>
    <mergeCell ref="E31:F31"/>
    <mergeCell ref="C32:D32"/>
    <mergeCell ref="E32:F32"/>
    <mergeCell ref="C33:D33"/>
    <mergeCell ref="E33:F33"/>
  </mergeCells>
  <phoneticPr fontId="1"/>
  <dataValidations count="3">
    <dataValidation type="list" allowBlank="1" showInputMessage="1" showErrorMessage="1" sqref="C4" xr:uid="{00000000-0002-0000-0100-000000000000}">
      <formula1>"一般用,浴場用,臨時用"</formula1>
    </dataValidation>
    <dataValidation type="list" allowBlank="1" showInputMessage="1" showErrorMessage="1" sqref="E4" xr:uid="{00000000-0002-0000-0100-000001000000}">
      <formula1>"2.0,1.0,"</formula1>
    </dataValidation>
    <dataValidation type="list" allowBlank="1" showInputMessage="1" showErrorMessage="1" sqref="D4" xr:uid="{00000000-0002-0000-0100-000002000000}">
      <formula1>koukei</formula1>
    </dataValidation>
  </dataValidations>
  <pageMargins left="0.51181102362204722" right="0.31496062992125984" top="0.74803149606299213" bottom="0.55118110236220474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BU248"/>
  <sheetViews>
    <sheetView zoomScaleNormal="100" workbookViewId="0">
      <selection activeCell="F1" sqref="F1"/>
    </sheetView>
  </sheetViews>
  <sheetFormatPr defaultColWidth="9" defaultRowHeight="13.5" x14ac:dyDescent="0.4"/>
  <cols>
    <col min="1" max="1" width="3.5" style="103" customWidth="1"/>
    <col min="2" max="2" width="9" style="103"/>
    <col min="3" max="3" width="9.5" style="103" bestFit="1" customWidth="1"/>
    <col min="4" max="10" width="9" style="103"/>
    <col min="11" max="11" width="9.5" style="103" bestFit="1" customWidth="1"/>
    <col min="12" max="12" width="9" style="103"/>
    <col min="13" max="13" width="9.5" style="103" bestFit="1" customWidth="1"/>
    <col min="14" max="19" width="9" style="103"/>
    <col min="20" max="20" width="9.5" style="103" bestFit="1" customWidth="1"/>
    <col min="21" max="23" width="9" style="103"/>
    <col min="24" max="24" width="9.5" style="103" bestFit="1" customWidth="1"/>
    <col min="25" max="25" width="9" style="103"/>
    <col min="26" max="26" width="9.5" style="103" bestFit="1" customWidth="1"/>
    <col min="27" max="45" width="9" style="103"/>
    <col min="46" max="46" width="9.375" style="103" bestFit="1" customWidth="1"/>
    <col min="47" max="16384" width="9" style="103"/>
  </cols>
  <sheetData>
    <row r="1" spans="2:26" ht="24.75" customHeight="1" thickBot="1" x14ac:dyDescent="0.4">
      <c r="C1" s="105" t="s">
        <v>101</v>
      </c>
      <c r="D1" s="140" t="s">
        <v>43</v>
      </c>
      <c r="E1" s="105" t="s">
        <v>102</v>
      </c>
      <c r="F1" s="141" t="s">
        <v>105</v>
      </c>
      <c r="G1" s="106" t="s">
        <v>55</v>
      </c>
      <c r="H1" s="141">
        <v>2</v>
      </c>
      <c r="I1" s="104" t="s">
        <v>103</v>
      </c>
      <c r="J1" s="139" t="s">
        <v>84</v>
      </c>
      <c r="M1" s="142" t="s">
        <v>104</v>
      </c>
      <c r="P1" s="105" t="s">
        <v>101</v>
      </c>
      <c r="Q1" s="140" t="s">
        <v>43</v>
      </c>
      <c r="R1" s="105" t="s">
        <v>102</v>
      </c>
      <c r="S1" s="141" t="s">
        <v>94</v>
      </c>
      <c r="T1" s="106" t="s">
        <v>55</v>
      </c>
      <c r="U1" s="141">
        <v>1</v>
      </c>
      <c r="V1" s="104" t="s">
        <v>103</v>
      </c>
      <c r="W1" s="139" t="s">
        <v>84</v>
      </c>
      <c r="Z1" s="142" t="s">
        <v>104</v>
      </c>
    </row>
    <row r="2" spans="2:26" ht="41.25" thickBot="1" x14ac:dyDescent="0.45">
      <c r="B2" s="98" t="s">
        <v>97</v>
      </c>
      <c r="C2" s="99" t="s">
        <v>98</v>
      </c>
      <c r="D2" s="100" t="s">
        <v>99</v>
      </c>
      <c r="E2" s="101" t="s">
        <v>100</v>
      </c>
      <c r="F2" s="99" t="s">
        <v>97</v>
      </c>
      <c r="G2" s="99" t="s">
        <v>98</v>
      </c>
      <c r="H2" s="99" t="s">
        <v>99</v>
      </c>
      <c r="I2" s="99" t="s">
        <v>100</v>
      </c>
      <c r="J2" s="99" t="s">
        <v>97</v>
      </c>
      <c r="K2" s="99" t="s">
        <v>98</v>
      </c>
      <c r="L2" s="99" t="s">
        <v>99</v>
      </c>
      <c r="M2" s="102" t="s">
        <v>100</v>
      </c>
      <c r="O2" s="98" t="s">
        <v>97</v>
      </c>
      <c r="P2" s="99" t="s">
        <v>98</v>
      </c>
      <c r="Q2" s="100" t="s">
        <v>99</v>
      </c>
      <c r="R2" s="101" t="s">
        <v>100</v>
      </c>
      <c r="S2" s="99" t="s">
        <v>97</v>
      </c>
      <c r="T2" s="99" t="s">
        <v>98</v>
      </c>
      <c r="U2" s="99" t="s">
        <v>99</v>
      </c>
      <c r="V2" s="99" t="s">
        <v>100</v>
      </c>
      <c r="W2" s="99" t="s">
        <v>97</v>
      </c>
      <c r="X2" s="99" t="s">
        <v>98</v>
      </c>
      <c r="Y2" s="99" t="s">
        <v>99</v>
      </c>
      <c r="Z2" s="102" t="s">
        <v>100</v>
      </c>
    </row>
    <row r="3" spans="2:26" ht="14.25" customHeight="1" thickTop="1" x14ac:dyDescent="0.4">
      <c r="B3" s="125">
        <v>0</v>
      </c>
      <c r="C3" s="107">
        <f>L66 + ROUNDDOWN(L66*0.1,0)</f>
        <v>1258</v>
      </c>
      <c r="D3" s="113">
        <f>AV66 + ROUNDDOWN(AV66*0.1,0)</f>
        <v>1172</v>
      </c>
      <c r="E3" s="117">
        <f>C3+D3</f>
        <v>2430</v>
      </c>
      <c r="F3" s="129"/>
      <c r="G3" s="107"/>
      <c r="H3" s="113"/>
      <c r="I3" s="110"/>
      <c r="J3" s="129"/>
      <c r="K3" s="107"/>
      <c r="L3" s="113"/>
      <c r="M3" s="121"/>
      <c r="O3" s="125">
        <v>0</v>
      </c>
      <c r="P3" s="107">
        <f>L158 + ROUNDDOWN(L158*0.1,0)</f>
        <v>392</v>
      </c>
      <c r="Q3" s="113">
        <f>AV158 + ROUNDDOWN(AV158*0.1,0)</f>
        <v>586</v>
      </c>
      <c r="R3" s="117">
        <f>P3+Q3</f>
        <v>978</v>
      </c>
      <c r="S3" s="129"/>
      <c r="T3" s="107"/>
      <c r="U3" s="113"/>
      <c r="V3" s="110"/>
      <c r="W3" s="129"/>
      <c r="X3" s="107"/>
      <c r="Y3" s="113"/>
      <c r="Z3" s="121"/>
    </row>
    <row r="4" spans="2:26" ht="14.25" customHeight="1" x14ac:dyDescent="0.4">
      <c r="B4" s="126">
        <v>1</v>
      </c>
      <c r="C4" s="107">
        <f t="shared" ref="C4:C33" si="0">L67 + ROUNDDOWN(L67*0.1,0)</f>
        <v>1345</v>
      </c>
      <c r="D4" s="114">
        <f t="shared" ref="D4:D33" si="1">AV67 + ROUNDDOWN(AV67*0.1,0)</f>
        <v>1172</v>
      </c>
      <c r="E4" s="118">
        <f t="shared" ref="E4:E32" si="2">C4+D4</f>
        <v>2517</v>
      </c>
      <c r="F4" s="130">
        <v>31</v>
      </c>
      <c r="G4" s="107">
        <f>L97 + ROUNDDOWN(L97*0.1,0)</f>
        <v>4206</v>
      </c>
      <c r="H4" s="114">
        <f>AV97 + ROUNDDOWN(AV97*0.1,0)</f>
        <v>2031</v>
      </c>
      <c r="I4" s="110">
        <f>G4+H4</f>
        <v>6237</v>
      </c>
      <c r="J4" s="130">
        <v>110</v>
      </c>
      <c r="K4" s="107">
        <f>L127 + ROUNDDOWN(L127*0.1,0)</f>
        <v>15800</v>
      </c>
      <c r="L4" s="114">
        <f>AV127 + ROUNDDOWN(AV127*0.1,0)</f>
        <v>8905</v>
      </c>
      <c r="M4" s="122">
        <f>K4+L4</f>
        <v>24705</v>
      </c>
      <c r="O4" s="126">
        <v>1</v>
      </c>
      <c r="P4" s="107">
        <f t="shared" ref="P4:P33" si="3">L159 + ROUNDDOWN(L159*0.1,0)</f>
        <v>479</v>
      </c>
      <c r="Q4" s="114">
        <f t="shared" ref="Q4:Q33" si="4">AV159 + ROUNDDOWN(AV159*0.1,0)</f>
        <v>586</v>
      </c>
      <c r="R4" s="118">
        <f t="shared" ref="R4:R33" si="5">P4+Q4</f>
        <v>1065</v>
      </c>
      <c r="S4" s="130">
        <v>31</v>
      </c>
      <c r="T4" s="107">
        <f>L189 + ROUNDDOWN(L189*0.1,0)</f>
        <v>3813</v>
      </c>
      <c r="U4" s="114">
        <f>AV189 + ROUNDDOWN(AV189*0.1,0)</f>
        <v>2292</v>
      </c>
      <c r="V4" s="110">
        <f>T4+U4</f>
        <v>6105</v>
      </c>
      <c r="W4" s="130">
        <v>110</v>
      </c>
      <c r="X4" s="107">
        <f>L219 + ROUNDDOWN(L219*0.1,0)</f>
        <v>19147</v>
      </c>
      <c r="Y4" s="114">
        <f>AV219 + ROUNDDOWN(AV219*0.1,0)</f>
        <v>9694</v>
      </c>
      <c r="Z4" s="122">
        <f>X4+Y4</f>
        <v>28841</v>
      </c>
    </row>
    <row r="5" spans="2:26" ht="14.25" customHeight="1" x14ac:dyDescent="0.4">
      <c r="B5" s="126">
        <v>2</v>
      </c>
      <c r="C5" s="107">
        <f t="shared" si="0"/>
        <v>1432</v>
      </c>
      <c r="D5" s="114">
        <f t="shared" si="1"/>
        <v>1172</v>
      </c>
      <c r="E5" s="118">
        <f t="shared" si="2"/>
        <v>2604</v>
      </c>
      <c r="F5" s="130">
        <v>32</v>
      </c>
      <c r="G5" s="107">
        <f t="shared" ref="G5:G33" si="6">L98 + ROUNDDOWN(L98*0.1,0)</f>
        <v>4316</v>
      </c>
      <c r="H5" s="114">
        <f t="shared" ref="H5:H33" si="7">AV98 + ROUNDDOWN(AV98*0.1,0)</f>
        <v>2109</v>
      </c>
      <c r="I5" s="110">
        <f t="shared" ref="I5:I33" si="8">G5+H5</f>
        <v>6425</v>
      </c>
      <c r="J5" s="130">
        <v>120</v>
      </c>
      <c r="K5" s="107">
        <f t="shared" ref="K5:K33" si="9">L128 + ROUNDDOWN(L128*0.1,0)</f>
        <v>17648</v>
      </c>
      <c r="L5" s="114">
        <f t="shared" ref="L5:L33" si="10">AV128 + ROUNDDOWN(AV128*0.1,0)</f>
        <v>9840</v>
      </c>
      <c r="M5" s="122">
        <f t="shared" ref="M5:M33" si="11">K5+L5</f>
        <v>27488</v>
      </c>
      <c r="O5" s="126">
        <v>2</v>
      </c>
      <c r="P5" s="107">
        <f t="shared" si="3"/>
        <v>566</v>
      </c>
      <c r="Q5" s="114">
        <f t="shared" si="4"/>
        <v>586</v>
      </c>
      <c r="R5" s="118">
        <f t="shared" si="5"/>
        <v>1152</v>
      </c>
      <c r="S5" s="130">
        <v>32</v>
      </c>
      <c r="T5" s="107">
        <f t="shared" ref="T5:T33" si="12">L190 + ROUNDDOWN(L190*0.1,0)</f>
        <v>3967</v>
      </c>
      <c r="U5" s="114">
        <f t="shared" ref="U5:U33" si="13">AV190 + ROUNDDOWN(AV190*0.1,0)</f>
        <v>2381</v>
      </c>
      <c r="V5" s="110">
        <f t="shared" ref="V5:V33" si="14">T5+U5</f>
        <v>6348</v>
      </c>
      <c r="W5" s="130">
        <v>120</v>
      </c>
      <c r="X5" s="107">
        <f t="shared" ref="X5:X33" si="15">L220 + ROUNDDOWN(L220*0.1,0)</f>
        <v>21325</v>
      </c>
      <c r="Y5" s="114">
        <f t="shared" ref="Y5:Y33" si="16">AV220 + ROUNDDOWN(AV220*0.1,0)</f>
        <v>10728</v>
      </c>
      <c r="Z5" s="122">
        <f t="shared" ref="Z5:Z33" si="17">X5+Y5</f>
        <v>32053</v>
      </c>
    </row>
    <row r="6" spans="2:26" ht="14.25" customHeight="1" x14ac:dyDescent="0.4">
      <c r="B6" s="126">
        <v>3</v>
      </c>
      <c r="C6" s="107">
        <f t="shared" si="0"/>
        <v>1519</v>
      </c>
      <c r="D6" s="114">
        <f t="shared" si="1"/>
        <v>1172</v>
      </c>
      <c r="E6" s="118">
        <f t="shared" si="2"/>
        <v>2691</v>
      </c>
      <c r="F6" s="130">
        <v>33</v>
      </c>
      <c r="G6" s="107">
        <f t="shared" si="6"/>
        <v>4426</v>
      </c>
      <c r="H6" s="114">
        <f t="shared" si="7"/>
        <v>2187</v>
      </c>
      <c r="I6" s="110">
        <f t="shared" si="8"/>
        <v>6613</v>
      </c>
      <c r="J6" s="130">
        <v>130</v>
      </c>
      <c r="K6" s="107">
        <f t="shared" si="9"/>
        <v>19496</v>
      </c>
      <c r="L6" s="114">
        <f t="shared" si="10"/>
        <v>10775</v>
      </c>
      <c r="M6" s="122">
        <f t="shared" si="11"/>
        <v>30271</v>
      </c>
      <c r="O6" s="126">
        <v>3</v>
      </c>
      <c r="P6" s="107">
        <f t="shared" si="3"/>
        <v>653</v>
      </c>
      <c r="Q6" s="114">
        <f t="shared" si="4"/>
        <v>586</v>
      </c>
      <c r="R6" s="118">
        <f t="shared" si="5"/>
        <v>1239</v>
      </c>
      <c r="S6" s="130">
        <v>33</v>
      </c>
      <c r="T6" s="107">
        <f t="shared" si="12"/>
        <v>4121</v>
      </c>
      <c r="U6" s="114">
        <f t="shared" si="13"/>
        <v>2470</v>
      </c>
      <c r="V6" s="110">
        <f t="shared" si="14"/>
        <v>6591</v>
      </c>
      <c r="W6" s="130">
        <v>130</v>
      </c>
      <c r="X6" s="107">
        <f t="shared" si="15"/>
        <v>23503</v>
      </c>
      <c r="Y6" s="114">
        <f t="shared" si="16"/>
        <v>11762</v>
      </c>
      <c r="Z6" s="122">
        <f t="shared" si="17"/>
        <v>35265</v>
      </c>
    </row>
    <row r="7" spans="2:26" ht="14.25" customHeight="1" x14ac:dyDescent="0.4">
      <c r="B7" s="126">
        <v>4</v>
      </c>
      <c r="C7" s="107">
        <f t="shared" si="0"/>
        <v>1606</v>
      </c>
      <c r="D7" s="114">
        <f t="shared" si="1"/>
        <v>1172</v>
      </c>
      <c r="E7" s="118">
        <f t="shared" si="2"/>
        <v>2778</v>
      </c>
      <c r="F7" s="130">
        <v>34</v>
      </c>
      <c r="G7" s="107">
        <f t="shared" si="6"/>
        <v>4536</v>
      </c>
      <c r="H7" s="114">
        <f t="shared" si="7"/>
        <v>2266</v>
      </c>
      <c r="I7" s="110">
        <f t="shared" si="8"/>
        <v>6802</v>
      </c>
      <c r="J7" s="130">
        <v>140</v>
      </c>
      <c r="K7" s="107">
        <f t="shared" si="9"/>
        <v>21344</v>
      </c>
      <c r="L7" s="114">
        <f t="shared" si="10"/>
        <v>11710</v>
      </c>
      <c r="M7" s="122">
        <f t="shared" si="11"/>
        <v>33054</v>
      </c>
      <c r="O7" s="126">
        <v>4</v>
      </c>
      <c r="P7" s="107">
        <f t="shared" si="3"/>
        <v>740</v>
      </c>
      <c r="Q7" s="114">
        <f t="shared" si="4"/>
        <v>586</v>
      </c>
      <c r="R7" s="118">
        <f t="shared" si="5"/>
        <v>1326</v>
      </c>
      <c r="S7" s="130">
        <v>34</v>
      </c>
      <c r="T7" s="107">
        <f t="shared" si="12"/>
        <v>4275</v>
      </c>
      <c r="U7" s="114">
        <f t="shared" si="13"/>
        <v>2559</v>
      </c>
      <c r="V7" s="110">
        <f t="shared" si="14"/>
        <v>6834</v>
      </c>
      <c r="W7" s="130">
        <v>140</v>
      </c>
      <c r="X7" s="107">
        <f t="shared" si="15"/>
        <v>25681</v>
      </c>
      <c r="Y7" s="114">
        <f t="shared" si="16"/>
        <v>12796</v>
      </c>
      <c r="Z7" s="122">
        <f t="shared" si="17"/>
        <v>38477</v>
      </c>
    </row>
    <row r="8" spans="2:26" ht="14.25" customHeight="1" x14ac:dyDescent="0.4">
      <c r="B8" s="127">
        <v>5</v>
      </c>
      <c r="C8" s="108">
        <f t="shared" si="0"/>
        <v>1692</v>
      </c>
      <c r="D8" s="115">
        <f t="shared" si="1"/>
        <v>1172</v>
      </c>
      <c r="E8" s="119">
        <f t="shared" si="2"/>
        <v>2864</v>
      </c>
      <c r="F8" s="131">
        <v>35</v>
      </c>
      <c r="G8" s="108">
        <f t="shared" si="6"/>
        <v>4646</v>
      </c>
      <c r="H8" s="115">
        <f t="shared" si="7"/>
        <v>2344</v>
      </c>
      <c r="I8" s="111">
        <f t="shared" si="8"/>
        <v>6990</v>
      </c>
      <c r="J8" s="131">
        <v>150</v>
      </c>
      <c r="K8" s="108">
        <f t="shared" si="9"/>
        <v>23522</v>
      </c>
      <c r="L8" s="115">
        <f t="shared" si="10"/>
        <v>12645</v>
      </c>
      <c r="M8" s="123">
        <f t="shared" si="11"/>
        <v>36167</v>
      </c>
      <c r="O8" s="127">
        <v>5</v>
      </c>
      <c r="P8" s="108">
        <f t="shared" si="3"/>
        <v>827</v>
      </c>
      <c r="Q8" s="115">
        <f t="shared" si="4"/>
        <v>586</v>
      </c>
      <c r="R8" s="119">
        <f t="shared" si="5"/>
        <v>1413</v>
      </c>
      <c r="S8" s="131">
        <v>35</v>
      </c>
      <c r="T8" s="108">
        <f t="shared" si="12"/>
        <v>4429</v>
      </c>
      <c r="U8" s="115">
        <f t="shared" si="13"/>
        <v>2648</v>
      </c>
      <c r="V8" s="111">
        <f t="shared" si="14"/>
        <v>7077</v>
      </c>
      <c r="W8" s="131">
        <v>150</v>
      </c>
      <c r="X8" s="108">
        <f t="shared" si="15"/>
        <v>27859</v>
      </c>
      <c r="Y8" s="115">
        <f t="shared" si="16"/>
        <v>13830</v>
      </c>
      <c r="Z8" s="123">
        <f t="shared" si="17"/>
        <v>41689</v>
      </c>
    </row>
    <row r="9" spans="2:26" ht="14.25" customHeight="1" x14ac:dyDescent="0.4">
      <c r="B9" s="126">
        <v>6</v>
      </c>
      <c r="C9" s="107">
        <f t="shared" si="0"/>
        <v>1779</v>
      </c>
      <c r="D9" s="114">
        <f t="shared" si="1"/>
        <v>1172</v>
      </c>
      <c r="E9" s="118">
        <f t="shared" si="2"/>
        <v>2951</v>
      </c>
      <c r="F9" s="130">
        <v>36</v>
      </c>
      <c r="G9" s="107">
        <f t="shared" si="6"/>
        <v>4756</v>
      </c>
      <c r="H9" s="114">
        <f t="shared" si="7"/>
        <v>2422</v>
      </c>
      <c r="I9" s="110">
        <f t="shared" si="8"/>
        <v>7178</v>
      </c>
      <c r="J9" s="130">
        <v>160</v>
      </c>
      <c r="K9" s="107">
        <f t="shared" si="9"/>
        <v>25700</v>
      </c>
      <c r="L9" s="114">
        <f t="shared" si="10"/>
        <v>13580</v>
      </c>
      <c r="M9" s="122">
        <f t="shared" si="11"/>
        <v>39280</v>
      </c>
      <c r="O9" s="126">
        <v>6</v>
      </c>
      <c r="P9" s="107">
        <f t="shared" si="3"/>
        <v>914</v>
      </c>
      <c r="Q9" s="114">
        <f t="shared" si="4"/>
        <v>586</v>
      </c>
      <c r="R9" s="118">
        <f t="shared" si="5"/>
        <v>1500</v>
      </c>
      <c r="S9" s="130">
        <v>36</v>
      </c>
      <c r="T9" s="107">
        <f t="shared" si="12"/>
        <v>4583</v>
      </c>
      <c r="U9" s="114">
        <f t="shared" si="13"/>
        <v>2737</v>
      </c>
      <c r="V9" s="110">
        <f t="shared" si="14"/>
        <v>7320</v>
      </c>
      <c r="W9" s="130">
        <v>160</v>
      </c>
      <c r="X9" s="107">
        <f t="shared" si="15"/>
        <v>30037</v>
      </c>
      <c r="Y9" s="114">
        <f t="shared" si="16"/>
        <v>14864</v>
      </c>
      <c r="Z9" s="122">
        <f t="shared" si="17"/>
        <v>44901</v>
      </c>
    </row>
    <row r="10" spans="2:26" ht="14.25" customHeight="1" x14ac:dyDescent="0.4">
      <c r="B10" s="126">
        <v>7</v>
      </c>
      <c r="C10" s="107">
        <f t="shared" si="0"/>
        <v>1866</v>
      </c>
      <c r="D10" s="114">
        <f t="shared" si="1"/>
        <v>1172</v>
      </c>
      <c r="E10" s="118">
        <f t="shared" si="2"/>
        <v>3038</v>
      </c>
      <c r="F10" s="130">
        <v>37</v>
      </c>
      <c r="G10" s="107">
        <f t="shared" si="6"/>
        <v>4866</v>
      </c>
      <c r="H10" s="114">
        <f t="shared" si="7"/>
        <v>2500</v>
      </c>
      <c r="I10" s="110">
        <f t="shared" si="8"/>
        <v>7366</v>
      </c>
      <c r="J10" s="130">
        <v>170</v>
      </c>
      <c r="K10" s="107">
        <f t="shared" si="9"/>
        <v>27878</v>
      </c>
      <c r="L10" s="114">
        <f t="shared" si="10"/>
        <v>14515</v>
      </c>
      <c r="M10" s="122">
        <f t="shared" si="11"/>
        <v>42393</v>
      </c>
      <c r="O10" s="126">
        <v>7</v>
      </c>
      <c r="P10" s="107">
        <f t="shared" si="3"/>
        <v>1001</v>
      </c>
      <c r="Q10" s="114">
        <f t="shared" si="4"/>
        <v>586</v>
      </c>
      <c r="R10" s="118">
        <f t="shared" si="5"/>
        <v>1587</v>
      </c>
      <c r="S10" s="130">
        <v>37</v>
      </c>
      <c r="T10" s="107">
        <f t="shared" si="12"/>
        <v>4737</v>
      </c>
      <c r="U10" s="114">
        <f t="shared" si="13"/>
        <v>2827</v>
      </c>
      <c r="V10" s="110">
        <f t="shared" si="14"/>
        <v>7564</v>
      </c>
      <c r="W10" s="130">
        <v>170</v>
      </c>
      <c r="X10" s="107">
        <f t="shared" si="15"/>
        <v>32215</v>
      </c>
      <c r="Y10" s="114">
        <f t="shared" si="16"/>
        <v>15898</v>
      </c>
      <c r="Z10" s="122">
        <f t="shared" si="17"/>
        <v>48113</v>
      </c>
    </row>
    <row r="11" spans="2:26" ht="14.25" customHeight="1" x14ac:dyDescent="0.4">
      <c r="B11" s="126">
        <v>8</v>
      </c>
      <c r="C11" s="107">
        <f t="shared" si="0"/>
        <v>1953</v>
      </c>
      <c r="D11" s="114">
        <f t="shared" si="1"/>
        <v>1172</v>
      </c>
      <c r="E11" s="118">
        <f t="shared" si="2"/>
        <v>3125</v>
      </c>
      <c r="F11" s="130">
        <v>38</v>
      </c>
      <c r="G11" s="107">
        <f t="shared" si="6"/>
        <v>4976</v>
      </c>
      <c r="H11" s="114">
        <f t="shared" si="7"/>
        <v>2578</v>
      </c>
      <c r="I11" s="110">
        <f t="shared" si="8"/>
        <v>7554</v>
      </c>
      <c r="J11" s="130">
        <v>180</v>
      </c>
      <c r="K11" s="107">
        <f t="shared" si="9"/>
        <v>30056</v>
      </c>
      <c r="L11" s="114">
        <f t="shared" si="10"/>
        <v>15450</v>
      </c>
      <c r="M11" s="122">
        <f t="shared" si="11"/>
        <v>45506</v>
      </c>
      <c r="O11" s="126">
        <v>8</v>
      </c>
      <c r="P11" s="107">
        <f t="shared" si="3"/>
        <v>1087</v>
      </c>
      <c r="Q11" s="114">
        <f t="shared" si="4"/>
        <v>586</v>
      </c>
      <c r="R11" s="118">
        <f t="shared" si="5"/>
        <v>1673</v>
      </c>
      <c r="S11" s="130">
        <v>38</v>
      </c>
      <c r="T11" s="107">
        <f t="shared" si="12"/>
        <v>4891</v>
      </c>
      <c r="U11" s="114">
        <f t="shared" si="13"/>
        <v>2916</v>
      </c>
      <c r="V11" s="110">
        <f t="shared" si="14"/>
        <v>7807</v>
      </c>
      <c r="W11" s="130">
        <v>180</v>
      </c>
      <c r="X11" s="107">
        <f t="shared" si="15"/>
        <v>34393</v>
      </c>
      <c r="Y11" s="114">
        <f t="shared" si="16"/>
        <v>16932</v>
      </c>
      <c r="Z11" s="122">
        <f t="shared" si="17"/>
        <v>51325</v>
      </c>
    </row>
    <row r="12" spans="2:26" ht="14.25" customHeight="1" x14ac:dyDescent="0.4">
      <c r="B12" s="126">
        <v>9</v>
      </c>
      <c r="C12" s="107">
        <f t="shared" si="0"/>
        <v>2040</v>
      </c>
      <c r="D12" s="114">
        <f t="shared" si="1"/>
        <v>1172</v>
      </c>
      <c r="E12" s="118">
        <f t="shared" si="2"/>
        <v>3212</v>
      </c>
      <c r="F12" s="130">
        <v>39</v>
      </c>
      <c r="G12" s="107">
        <f t="shared" si="6"/>
        <v>5086</v>
      </c>
      <c r="H12" s="114">
        <f t="shared" si="7"/>
        <v>2656</v>
      </c>
      <c r="I12" s="110">
        <f t="shared" si="8"/>
        <v>7742</v>
      </c>
      <c r="J12" s="130">
        <v>190</v>
      </c>
      <c r="K12" s="107">
        <f t="shared" si="9"/>
        <v>32234</v>
      </c>
      <c r="L12" s="114">
        <f t="shared" si="10"/>
        <v>16385</v>
      </c>
      <c r="M12" s="122">
        <f t="shared" si="11"/>
        <v>48619</v>
      </c>
      <c r="O12" s="126">
        <v>9</v>
      </c>
      <c r="P12" s="107">
        <f t="shared" si="3"/>
        <v>1174</v>
      </c>
      <c r="Q12" s="114">
        <f t="shared" si="4"/>
        <v>586</v>
      </c>
      <c r="R12" s="118">
        <f t="shared" si="5"/>
        <v>1760</v>
      </c>
      <c r="S12" s="130">
        <v>39</v>
      </c>
      <c r="T12" s="107">
        <f t="shared" si="12"/>
        <v>5045</v>
      </c>
      <c r="U12" s="114">
        <f t="shared" si="13"/>
        <v>3005</v>
      </c>
      <c r="V12" s="110">
        <f t="shared" si="14"/>
        <v>8050</v>
      </c>
      <c r="W12" s="130">
        <v>190</v>
      </c>
      <c r="X12" s="107">
        <f t="shared" si="15"/>
        <v>36571</v>
      </c>
      <c r="Y12" s="114">
        <f t="shared" si="16"/>
        <v>17966</v>
      </c>
      <c r="Z12" s="122">
        <f t="shared" si="17"/>
        <v>54537</v>
      </c>
    </row>
    <row r="13" spans="2:26" ht="14.25" customHeight="1" x14ac:dyDescent="0.4">
      <c r="B13" s="127">
        <v>10</v>
      </c>
      <c r="C13" s="108">
        <f t="shared" si="0"/>
        <v>2127</v>
      </c>
      <c r="D13" s="115">
        <f t="shared" si="1"/>
        <v>1172</v>
      </c>
      <c r="E13" s="119">
        <f t="shared" si="2"/>
        <v>3299</v>
      </c>
      <c r="F13" s="131">
        <v>40</v>
      </c>
      <c r="G13" s="108">
        <f t="shared" si="6"/>
        <v>5196</v>
      </c>
      <c r="H13" s="115">
        <f t="shared" si="7"/>
        <v>2734</v>
      </c>
      <c r="I13" s="111">
        <f t="shared" si="8"/>
        <v>7930</v>
      </c>
      <c r="J13" s="131">
        <v>200</v>
      </c>
      <c r="K13" s="108">
        <f t="shared" si="9"/>
        <v>34412</v>
      </c>
      <c r="L13" s="115">
        <f t="shared" si="10"/>
        <v>17320</v>
      </c>
      <c r="M13" s="123">
        <f t="shared" si="11"/>
        <v>51732</v>
      </c>
      <c r="O13" s="127">
        <v>10</v>
      </c>
      <c r="P13" s="108">
        <f t="shared" si="3"/>
        <v>1261</v>
      </c>
      <c r="Q13" s="115">
        <f t="shared" si="4"/>
        <v>586</v>
      </c>
      <c r="R13" s="119">
        <f t="shared" si="5"/>
        <v>1847</v>
      </c>
      <c r="S13" s="131">
        <v>40</v>
      </c>
      <c r="T13" s="108">
        <f t="shared" si="12"/>
        <v>5199</v>
      </c>
      <c r="U13" s="115">
        <f t="shared" si="13"/>
        <v>3094</v>
      </c>
      <c r="V13" s="111">
        <f t="shared" si="14"/>
        <v>8293</v>
      </c>
      <c r="W13" s="131">
        <v>200</v>
      </c>
      <c r="X13" s="108">
        <f t="shared" si="15"/>
        <v>38749</v>
      </c>
      <c r="Y13" s="115">
        <f t="shared" si="16"/>
        <v>19000</v>
      </c>
      <c r="Z13" s="123">
        <f t="shared" si="17"/>
        <v>57749</v>
      </c>
    </row>
    <row r="14" spans="2:26" ht="14.25" customHeight="1" x14ac:dyDescent="0.4">
      <c r="B14" s="126">
        <v>11</v>
      </c>
      <c r="C14" s="107">
        <f t="shared" si="0"/>
        <v>2214</v>
      </c>
      <c r="D14" s="114">
        <f t="shared" si="1"/>
        <v>1172</v>
      </c>
      <c r="E14" s="118">
        <f t="shared" si="2"/>
        <v>3386</v>
      </c>
      <c r="F14" s="130">
        <v>41</v>
      </c>
      <c r="G14" s="107">
        <f t="shared" si="6"/>
        <v>5326</v>
      </c>
      <c r="H14" s="114">
        <f t="shared" si="7"/>
        <v>2818</v>
      </c>
      <c r="I14" s="110">
        <f t="shared" si="8"/>
        <v>8144</v>
      </c>
      <c r="J14" s="130">
        <v>210</v>
      </c>
      <c r="K14" s="107">
        <f t="shared" si="9"/>
        <v>36590</v>
      </c>
      <c r="L14" s="114">
        <f t="shared" si="10"/>
        <v>18354</v>
      </c>
      <c r="M14" s="122">
        <f t="shared" si="11"/>
        <v>54944</v>
      </c>
      <c r="O14" s="126">
        <v>11</v>
      </c>
      <c r="P14" s="107">
        <f t="shared" si="3"/>
        <v>1371</v>
      </c>
      <c r="Q14" s="114">
        <f t="shared" si="4"/>
        <v>664</v>
      </c>
      <c r="R14" s="118">
        <f t="shared" si="5"/>
        <v>2035</v>
      </c>
      <c r="S14" s="130">
        <v>41</v>
      </c>
      <c r="T14" s="107">
        <f t="shared" si="12"/>
        <v>5353</v>
      </c>
      <c r="U14" s="114">
        <f t="shared" si="13"/>
        <v>3183</v>
      </c>
      <c r="V14" s="110">
        <f t="shared" si="14"/>
        <v>8536</v>
      </c>
      <c r="W14" s="130">
        <v>210</v>
      </c>
      <c r="X14" s="107">
        <f t="shared" si="15"/>
        <v>40927</v>
      </c>
      <c r="Y14" s="114">
        <f t="shared" si="16"/>
        <v>20034</v>
      </c>
      <c r="Z14" s="122">
        <f t="shared" si="17"/>
        <v>60961</v>
      </c>
    </row>
    <row r="15" spans="2:26" ht="14.25" customHeight="1" x14ac:dyDescent="0.4">
      <c r="B15" s="126">
        <v>12</v>
      </c>
      <c r="C15" s="107">
        <f t="shared" si="0"/>
        <v>2301</v>
      </c>
      <c r="D15" s="114">
        <f t="shared" si="1"/>
        <v>1172</v>
      </c>
      <c r="E15" s="118">
        <f t="shared" si="2"/>
        <v>3473</v>
      </c>
      <c r="F15" s="130">
        <v>42</v>
      </c>
      <c r="G15" s="107">
        <f t="shared" si="6"/>
        <v>5456</v>
      </c>
      <c r="H15" s="114">
        <f t="shared" si="7"/>
        <v>2901</v>
      </c>
      <c r="I15" s="110">
        <f t="shared" si="8"/>
        <v>8357</v>
      </c>
      <c r="J15" s="130">
        <v>220</v>
      </c>
      <c r="K15" s="107">
        <f t="shared" si="9"/>
        <v>38768</v>
      </c>
      <c r="L15" s="114">
        <f t="shared" si="10"/>
        <v>19388</v>
      </c>
      <c r="M15" s="122">
        <f t="shared" si="11"/>
        <v>58156</v>
      </c>
      <c r="O15" s="126">
        <v>12</v>
      </c>
      <c r="P15" s="107">
        <f t="shared" si="3"/>
        <v>1481</v>
      </c>
      <c r="Q15" s="114">
        <f t="shared" si="4"/>
        <v>742</v>
      </c>
      <c r="R15" s="118">
        <f t="shared" si="5"/>
        <v>2223</v>
      </c>
      <c r="S15" s="130">
        <v>42</v>
      </c>
      <c r="T15" s="107">
        <f t="shared" si="12"/>
        <v>5507</v>
      </c>
      <c r="U15" s="114">
        <f t="shared" si="13"/>
        <v>3272</v>
      </c>
      <c r="V15" s="110">
        <f t="shared" si="14"/>
        <v>8779</v>
      </c>
      <c r="W15" s="130">
        <v>220</v>
      </c>
      <c r="X15" s="107">
        <f t="shared" si="15"/>
        <v>43105</v>
      </c>
      <c r="Y15" s="114">
        <f t="shared" si="16"/>
        <v>21068</v>
      </c>
      <c r="Z15" s="122">
        <f t="shared" si="17"/>
        <v>64173</v>
      </c>
    </row>
    <row r="16" spans="2:26" ht="14.25" customHeight="1" x14ac:dyDescent="0.4">
      <c r="B16" s="126">
        <v>13</v>
      </c>
      <c r="C16" s="107">
        <f t="shared" si="0"/>
        <v>2388</v>
      </c>
      <c r="D16" s="114">
        <f t="shared" si="1"/>
        <v>1172</v>
      </c>
      <c r="E16" s="118">
        <f t="shared" si="2"/>
        <v>3560</v>
      </c>
      <c r="F16" s="130">
        <v>43</v>
      </c>
      <c r="G16" s="107">
        <f t="shared" si="6"/>
        <v>5585</v>
      </c>
      <c r="H16" s="114">
        <f t="shared" si="7"/>
        <v>2985</v>
      </c>
      <c r="I16" s="110">
        <f t="shared" si="8"/>
        <v>8570</v>
      </c>
      <c r="J16" s="130">
        <v>230</v>
      </c>
      <c r="K16" s="107">
        <f t="shared" si="9"/>
        <v>40946</v>
      </c>
      <c r="L16" s="114">
        <f t="shared" si="10"/>
        <v>20422</v>
      </c>
      <c r="M16" s="122">
        <f t="shared" si="11"/>
        <v>61368</v>
      </c>
      <c r="O16" s="126">
        <v>13</v>
      </c>
      <c r="P16" s="107">
        <f t="shared" si="3"/>
        <v>1591</v>
      </c>
      <c r="Q16" s="114">
        <f t="shared" si="4"/>
        <v>820</v>
      </c>
      <c r="R16" s="118">
        <f t="shared" si="5"/>
        <v>2411</v>
      </c>
      <c r="S16" s="130">
        <v>43</v>
      </c>
      <c r="T16" s="107">
        <f t="shared" si="12"/>
        <v>5661</v>
      </c>
      <c r="U16" s="114">
        <f t="shared" si="13"/>
        <v>3361</v>
      </c>
      <c r="V16" s="110">
        <f t="shared" si="14"/>
        <v>9022</v>
      </c>
      <c r="W16" s="130">
        <v>230</v>
      </c>
      <c r="X16" s="107">
        <f t="shared" si="15"/>
        <v>45283</v>
      </c>
      <c r="Y16" s="114">
        <f t="shared" si="16"/>
        <v>22102</v>
      </c>
      <c r="Z16" s="122">
        <f t="shared" si="17"/>
        <v>67385</v>
      </c>
    </row>
    <row r="17" spans="2:26" ht="14.25" customHeight="1" x14ac:dyDescent="0.4">
      <c r="B17" s="126">
        <v>14</v>
      </c>
      <c r="C17" s="107">
        <f t="shared" si="0"/>
        <v>2475</v>
      </c>
      <c r="D17" s="114">
        <f t="shared" si="1"/>
        <v>1172</v>
      </c>
      <c r="E17" s="118">
        <f t="shared" si="2"/>
        <v>3647</v>
      </c>
      <c r="F17" s="130">
        <v>44</v>
      </c>
      <c r="G17" s="107">
        <f t="shared" si="6"/>
        <v>5715</v>
      </c>
      <c r="H17" s="114">
        <f t="shared" si="7"/>
        <v>3069</v>
      </c>
      <c r="I17" s="110">
        <f t="shared" si="8"/>
        <v>8784</v>
      </c>
      <c r="J17" s="130">
        <v>240</v>
      </c>
      <c r="K17" s="107">
        <f t="shared" si="9"/>
        <v>43124</v>
      </c>
      <c r="L17" s="114">
        <f t="shared" si="10"/>
        <v>21456</v>
      </c>
      <c r="M17" s="122">
        <f t="shared" si="11"/>
        <v>64580</v>
      </c>
      <c r="O17" s="126">
        <v>14</v>
      </c>
      <c r="P17" s="107">
        <f t="shared" si="3"/>
        <v>1701</v>
      </c>
      <c r="Q17" s="114">
        <f t="shared" si="4"/>
        <v>898</v>
      </c>
      <c r="R17" s="118">
        <f t="shared" si="5"/>
        <v>2599</v>
      </c>
      <c r="S17" s="130">
        <v>44</v>
      </c>
      <c r="T17" s="107">
        <f t="shared" si="12"/>
        <v>5815</v>
      </c>
      <c r="U17" s="114">
        <f t="shared" si="13"/>
        <v>3450</v>
      </c>
      <c r="V17" s="110">
        <f t="shared" si="14"/>
        <v>9265</v>
      </c>
      <c r="W17" s="130">
        <v>240</v>
      </c>
      <c r="X17" s="107">
        <f t="shared" si="15"/>
        <v>47461</v>
      </c>
      <c r="Y17" s="114">
        <f t="shared" si="16"/>
        <v>23136</v>
      </c>
      <c r="Z17" s="122">
        <f t="shared" si="17"/>
        <v>70597</v>
      </c>
    </row>
    <row r="18" spans="2:26" ht="14.25" customHeight="1" x14ac:dyDescent="0.4">
      <c r="B18" s="127">
        <v>15</v>
      </c>
      <c r="C18" s="108">
        <f t="shared" si="0"/>
        <v>2561</v>
      </c>
      <c r="D18" s="115">
        <f t="shared" si="1"/>
        <v>1172</v>
      </c>
      <c r="E18" s="119">
        <f t="shared" si="2"/>
        <v>3733</v>
      </c>
      <c r="F18" s="131">
        <v>45</v>
      </c>
      <c r="G18" s="108">
        <f t="shared" si="6"/>
        <v>5845</v>
      </c>
      <c r="H18" s="115">
        <f t="shared" si="7"/>
        <v>3152</v>
      </c>
      <c r="I18" s="111">
        <f t="shared" si="8"/>
        <v>8997</v>
      </c>
      <c r="J18" s="131">
        <v>250</v>
      </c>
      <c r="K18" s="108">
        <f t="shared" si="9"/>
        <v>45302</v>
      </c>
      <c r="L18" s="115">
        <f t="shared" si="10"/>
        <v>22490</v>
      </c>
      <c r="M18" s="123">
        <f t="shared" si="11"/>
        <v>67792</v>
      </c>
      <c r="O18" s="127">
        <v>15</v>
      </c>
      <c r="P18" s="108">
        <f t="shared" si="3"/>
        <v>1811</v>
      </c>
      <c r="Q18" s="115">
        <f t="shared" si="4"/>
        <v>976</v>
      </c>
      <c r="R18" s="119">
        <f t="shared" si="5"/>
        <v>2787</v>
      </c>
      <c r="S18" s="131">
        <v>45</v>
      </c>
      <c r="T18" s="108">
        <f t="shared" si="12"/>
        <v>5969</v>
      </c>
      <c r="U18" s="115">
        <f t="shared" si="13"/>
        <v>3539</v>
      </c>
      <c r="V18" s="111">
        <f t="shared" si="14"/>
        <v>9508</v>
      </c>
      <c r="W18" s="131">
        <v>250</v>
      </c>
      <c r="X18" s="108">
        <f t="shared" si="15"/>
        <v>49639</v>
      </c>
      <c r="Y18" s="115">
        <f t="shared" si="16"/>
        <v>24170</v>
      </c>
      <c r="Z18" s="123">
        <f t="shared" si="17"/>
        <v>73809</v>
      </c>
    </row>
    <row r="19" spans="2:26" ht="14.25" customHeight="1" x14ac:dyDescent="0.4">
      <c r="B19" s="126">
        <v>16</v>
      </c>
      <c r="C19" s="107">
        <f t="shared" si="0"/>
        <v>2648</v>
      </c>
      <c r="D19" s="114">
        <f t="shared" si="1"/>
        <v>1172</v>
      </c>
      <c r="E19" s="118">
        <f t="shared" si="2"/>
        <v>3820</v>
      </c>
      <c r="F19" s="130">
        <v>46</v>
      </c>
      <c r="G19" s="107">
        <f t="shared" si="6"/>
        <v>5975</v>
      </c>
      <c r="H19" s="114">
        <f t="shared" si="7"/>
        <v>3236</v>
      </c>
      <c r="I19" s="110">
        <f t="shared" si="8"/>
        <v>9211</v>
      </c>
      <c r="J19" s="130">
        <v>260</v>
      </c>
      <c r="K19" s="107">
        <f t="shared" si="9"/>
        <v>47480</v>
      </c>
      <c r="L19" s="114">
        <f t="shared" si="10"/>
        <v>23524</v>
      </c>
      <c r="M19" s="122">
        <f t="shared" si="11"/>
        <v>71004</v>
      </c>
      <c r="O19" s="126">
        <v>16</v>
      </c>
      <c r="P19" s="107">
        <f t="shared" si="3"/>
        <v>1921</v>
      </c>
      <c r="Q19" s="114">
        <f t="shared" si="4"/>
        <v>1054</v>
      </c>
      <c r="R19" s="118">
        <f t="shared" si="5"/>
        <v>2975</v>
      </c>
      <c r="S19" s="130">
        <v>46</v>
      </c>
      <c r="T19" s="107">
        <f t="shared" si="12"/>
        <v>6123</v>
      </c>
      <c r="U19" s="114">
        <f t="shared" si="13"/>
        <v>3628</v>
      </c>
      <c r="V19" s="110">
        <f t="shared" si="14"/>
        <v>9751</v>
      </c>
      <c r="W19" s="130">
        <v>260</v>
      </c>
      <c r="X19" s="107">
        <f t="shared" si="15"/>
        <v>51817</v>
      </c>
      <c r="Y19" s="114">
        <f t="shared" si="16"/>
        <v>25204</v>
      </c>
      <c r="Z19" s="122">
        <f t="shared" si="17"/>
        <v>77021</v>
      </c>
    </row>
    <row r="20" spans="2:26" ht="14.25" customHeight="1" x14ac:dyDescent="0.4">
      <c r="B20" s="126">
        <v>17</v>
      </c>
      <c r="C20" s="107">
        <f t="shared" si="0"/>
        <v>2735</v>
      </c>
      <c r="D20" s="114">
        <f t="shared" si="1"/>
        <v>1172</v>
      </c>
      <c r="E20" s="118">
        <f t="shared" si="2"/>
        <v>3907</v>
      </c>
      <c r="F20" s="130">
        <v>47</v>
      </c>
      <c r="G20" s="107">
        <f t="shared" si="6"/>
        <v>6105</v>
      </c>
      <c r="H20" s="114">
        <f t="shared" si="7"/>
        <v>3319</v>
      </c>
      <c r="I20" s="110">
        <f t="shared" si="8"/>
        <v>9424</v>
      </c>
      <c r="J20" s="130">
        <v>270</v>
      </c>
      <c r="K20" s="107">
        <f t="shared" si="9"/>
        <v>49658</v>
      </c>
      <c r="L20" s="114">
        <f t="shared" si="10"/>
        <v>24558</v>
      </c>
      <c r="M20" s="122">
        <f t="shared" si="11"/>
        <v>74216</v>
      </c>
      <c r="O20" s="126">
        <v>17</v>
      </c>
      <c r="P20" s="107">
        <f t="shared" si="3"/>
        <v>2031</v>
      </c>
      <c r="Q20" s="114">
        <f t="shared" si="4"/>
        <v>1133</v>
      </c>
      <c r="R20" s="118">
        <f t="shared" si="5"/>
        <v>3164</v>
      </c>
      <c r="S20" s="130">
        <v>47</v>
      </c>
      <c r="T20" s="107">
        <f t="shared" si="12"/>
        <v>6277</v>
      </c>
      <c r="U20" s="114">
        <f t="shared" si="13"/>
        <v>3718</v>
      </c>
      <c r="V20" s="110">
        <f t="shared" si="14"/>
        <v>9995</v>
      </c>
      <c r="W20" s="130">
        <v>270</v>
      </c>
      <c r="X20" s="107">
        <f t="shared" si="15"/>
        <v>53995</v>
      </c>
      <c r="Y20" s="114">
        <f t="shared" si="16"/>
        <v>26238</v>
      </c>
      <c r="Z20" s="122">
        <f t="shared" si="17"/>
        <v>80233</v>
      </c>
    </row>
    <row r="21" spans="2:26" ht="14.25" customHeight="1" x14ac:dyDescent="0.4">
      <c r="B21" s="126">
        <v>18</v>
      </c>
      <c r="C21" s="107">
        <f t="shared" si="0"/>
        <v>2822</v>
      </c>
      <c r="D21" s="114">
        <f t="shared" si="1"/>
        <v>1172</v>
      </c>
      <c r="E21" s="118">
        <f t="shared" si="2"/>
        <v>3994</v>
      </c>
      <c r="F21" s="130">
        <v>48</v>
      </c>
      <c r="G21" s="107">
        <f t="shared" si="6"/>
        <v>6234</v>
      </c>
      <c r="H21" s="114">
        <f t="shared" si="7"/>
        <v>3403</v>
      </c>
      <c r="I21" s="110">
        <f t="shared" si="8"/>
        <v>9637</v>
      </c>
      <c r="J21" s="130">
        <v>280</v>
      </c>
      <c r="K21" s="107">
        <f t="shared" si="9"/>
        <v>51836</v>
      </c>
      <c r="L21" s="114">
        <f t="shared" si="10"/>
        <v>25592</v>
      </c>
      <c r="M21" s="122">
        <f t="shared" si="11"/>
        <v>77428</v>
      </c>
      <c r="O21" s="126">
        <v>18</v>
      </c>
      <c r="P21" s="107">
        <f t="shared" si="3"/>
        <v>2141</v>
      </c>
      <c r="Q21" s="114">
        <f t="shared" si="4"/>
        <v>1211</v>
      </c>
      <c r="R21" s="118">
        <f t="shared" si="5"/>
        <v>3352</v>
      </c>
      <c r="S21" s="130">
        <v>48</v>
      </c>
      <c r="T21" s="107">
        <f t="shared" si="12"/>
        <v>6431</v>
      </c>
      <c r="U21" s="114">
        <f t="shared" si="13"/>
        <v>3807</v>
      </c>
      <c r="V21" s="110">
        <f t="shared" si="14"/>
        <v>10238</v>
      </c>
      <c r="W21" s="130">
        <v>280</v>
      </c>
      <c r="X21" s="107">
        <f t="shared" si="15"/>
        <v>56173</v>
      </c>
      <c r="Y21" s="114">
        <f t="shared" si="16"/>
        <v>27272</v>
      </c>
      <c r="Z21" s="122">
        <f t="shared" si="17"/>
        <v>83445</v>
      </c>
    </row>
    <row r="22" spans="2:26" ht="14.25" customHeight="1" x14ac:dyDescent="0.4">
      <c r="B22" s="126">
        <v>19</v>
      </c>
      <c r="C22" s="107">
        <f t="shared" si="0"/>
        <v>2909</v>
      </c>
      <c r="D22" s="114">
        <f t="shared" si="1"/>
        <v>1172</v>
      </c>
      <c r="E22" s="118">
        <f t="shared" si="2"/>
        <v>4081</v>
      </c>
      <c r="F22" s="130">
        <v>49</v>
      </c>
      <c r="G22" s="107">
        <f t="shared" si="6"/>
        <v>6364</v>
      </c>
      <c r="H22" s="114">
        <f t="shared" si="7"/>
        <v>3487</v>
      </c>
      <c r="I22" s="110">
        <f t="shared" si="8"/>
        <v>9851</v>
      </c>
      <c r="J22" s="130">
        <v>290</v>
      </c>
      <c r="K22" s="107">
        <f t="shared" si="9"/>
        <v>54014</v>
      </c>
      <c r="L22" s="114">
        <f t="shared" si="10"/>
        <v>26626</v>
      </c>
      <c r="M22" s="122">
        <f t="shared" si="11"/>
        <v>80640</v>
      </c>
      <c r="O22" s="126">
        <v>19</v>
      </c>
      <c r="P22" s="107">
        <f t="shared" si="3"/>
        <v>2251</v>
      </c>
      <c r="Q22" s="114">
        <f t="shared" si="4"/>
        <v>1289</v>
      </c>
      <c r="R22" s="118">
        <f t="shared" si="5"/>
        <v>3540</v>
      </c>
      <c r="S22" s="130">
        <v>49</v>
      </c>
      <c r="T22" s="107">
        <f t="shared" si="12"/>
        <v>6585</v>
      </c>
      <c r="U22" s="114">
        <f t="shared" si="13"/>
        <v>3896</v>
      </c>
      <c r="V22" s="110">
        <f t="shared" si="14"/>
        <v>10481</v>
      </c>
      <c r="W22" s="130">
        <v>290</v>
      </c>
      <c r="X22" s="107">
        <f t="shared" si="15"/>
        <v>58351</v>
      </c>
      <c r="Y22" s="114">
        <f t="shared" si="16"/>
        <v>28306</v>
      </c>
      <c r="Z22" s="122">
        <f t="shared" si="17"/>
        <v>86657</v>
      </c>
    </row>
    <row r="23" spans="2:26" ht="14.25" customHeight="1" x14ac:dyDescent="0.4">
      <c r="B23" s="127">
        <v>20</v>
      </c>
      <c r="C23" s="108">
        <f t="shared" si="0"/>
        <v>2996</v>
      </c>
      <c r="D23" s="115">
        <f t="shared" si="1"/>
        <v>1172</v>
      </c>
      <c r="E23" s="119">
        <f t="shared" si="2"/>
        <v>4168</v>
      </c>
      <c r="F23" s="131">
        <v>50</v>
      </c>
      <c r="G23" s="108">
        <f t="shared" si="6"/>
        <v>6494</v>
      </c>
      <c r="H23" s="115">
        <f t="shared" si="7"/>
        <v>3570</v>
      </c>
      <c r="I23" s="111">
        <f t="shared" si="8"/>
        <v>10064</v>
      </c>
      <c r="J23" s="131">
        <v>300</v>
      </c>
      <c r="K23" s="108">
        <f t="shared" si="9"/>
        <v>56192</v>
      </c>
      <c r="L23" s="115">
        <f t="shared" si="10"/>
        <v>27660</v>
      </c>
      <c r="M23" s="123">
        <f t="shared" si="11"/>
        <v>83852</v>
      </c>
      <c r="O23" s="127">
        <v>20</v>
      </c>
      <c r="P23" s="108">
        <f t="shared" si="3"/>
        <v>2361</v>
      </c>
      <c r="Q23" s="115">
        <f t="shared" si="4"/>
        <v>1367</v>
      </c>
      <c r="R23" s="119">
        <f t="shared" si="5"/>
        <v>3728</v>
      </c>
      <c r="S23" s="131">
        <v>50</v>
      </c>
      <c r="T23" s="108">
        <f t="shared" si="12"/>
        <v>6739</v>
      </c>
      <c r="U23" s="115">
        <f t="shared" si="13"/>
        <v>3985</v>
      </c>
      <c r="V23" s="111">
        <f t="shared" si="14"/>
        <v>10724</v>
      </c>
      <c r="W23" s="131">
        <v>300</v>
      </c>
      <c r="X23" s="108">
        <f t="shared" si="15"/>
        <v>60529</v>
      </c>
      <c r="Y23" s="115">
        <f t="shared" si="16"/>
        <v>29340</v>
      </c>
      <c r="Z23" s="123">
        <f t="shared" si="17"/>
        <v>89869</v>
      </c>
    </row>
    <row r="24" spans="2:26" ht="14.25" customHeight="1" x14ac:dyDescent="0.4">
      <c r="B24" s="126">
        <v>21</v>
      </c>
      <c r="C24" s="107">
        <f t="shared" si="0"/>
        <v>3106</v>
      </c>
      <c r="D24" s="114">
        <f t="shared" si="1"/>
        <v>1250</v>
      </c>
      <c r="E24" s="118">
        <f t="shared" si="2"/>
        <v>4356</v>
      </c>
      <c r="F24" s="130">
        <v>55</v>
      </c>
      <c r="G24" s="107">
        <f t="shared" si="6"/>
        <v>7143</v>
      </c>
      <c r="H24" s="114">
        <f t="shared" si="7"/>
        <v>3988</v>
      </c>
      <c r="I24" s="110">
        <f t="shared" si="8"/>
        <v>11131</v>
      </c>
      <c r="J24" s="130">
        <v>310</v>
      </c>
      <c r="K24" s="107">
        <f t="shared" si="9"/>
        <v>58370</v>
      </c>
      <c r="L24" s="114">
        <f t="shared" si="10"/>
        <v>28694</v>
      </c>
      <c r="M24" s="122">
        <f t="shared" si="11"/>
        <v>87064</v>
      </c>
      <c r="O24" s="126">
        <v>21</v>
      </c>
      <c r="P24" s="107">
        <f t="shared" si="3"/>
        <v>2491</v>
      </c>
      <c r="Q24" s="114">
        <f t="shared" si="4"/>
        <v>1450</v>
      </c>
      <c r="R24" s="118">
        <f t="shared" si="5"/>
        <v>3941</v>
      </c>
      <c r="S24" s="130">
        <v>55</v>
      </c>
      <c r="T24" s="107">
        <f t="shared" si="12"/>
        <v>7663</v>
      </c>
      <c r="U24" s="114">
        <f t="shared" si="13"/>
        <v>4452</v>
      </c>
      <c r="V24" s="110">
        <f t="shared" si="14"/>
        <v>12115</v>
      </c>
      <c r="W24" s="130">
        <v>310</v>
      </c>
      <c r="X24" s="107">
        <f t="shared" si="15"/>
        <v>62707</v>
      </c>
      <c r="Y24" s="114">
        <f t="shared" si="16"/>
        <v>30374</v>
      </c>
      <c r="Z24" s="122">
        <f t="shared" si="17"/>
        <v>93081</v>
      </c>
    </row>
    <row r="25" spans="2:26" ht="14.25" customHeight="1" x14ac:dyDescent="0.4">
      <c r="B25" s="126">
        <v>22</v>
      </c>
      <c r="C25" s="107">
        <f t="shared" si="0"/>
        <v>3216</v>
      </c>
      <c r="D25" s="114">
        <f t="shared" si="1"/>
        <v>1328</v>
      </c>
      <c r="E25" s="118">
        <f t="shared" si="2"/>
        <v>4544</v>
      </c>
      <c r="F25" s="130">
        <v>60</v>
      </c>
      <c r="G25" s="107">
        <f t="shared" si="6"/>
        <v>7792</v>
      </c>
      <c r="H25" s="114">
        <f t="shared" si="7"/>
        <v>4406</v>
      </c>
      <c r="I25" s="110">
        <f t="shared" si="8"/>
        <v>12198</v>
      </c>
      <c r="J25" s="130">
        <v>320</v>
      </c>
      <c r="K25" s="107">
        <f t="shared" si="9"/>
        <v>60548</v>
      </c>
      <c r="L25" s="114">
        <f t="shared" si="10"/>
        <v>29728</v>
      </c>
      <c r="M25" s="122">
        <f t="shared" si="11"/>
        <v>90276</v>
      </c>
      <c r="O25" s="126">
        <v>22</v>
      </c>
      <c r="P25" s="107">
        <f t="shared" si="3"/>
        <v>2621</v>
      </c>
      <c r="Q25" s="114">
        <f t="shared" si="4"/>
        <v>1534</v>
      </c>
      <c r="R25" s="118">
        <f t="shared" si="5"/>
        <v>4155</v>
      </c>
      <c r="S25" s="130">
        <v>60</v>
      </c>
      <c r="T25" s="107">
        <f t="shared" si="12"/>
        <v>8587</v>
      </c>
      <c r="U25" s="114">
        <f t="shared" si="13"/>
        <v>4920</v>
      </c>
      <c r="V25" s="110">
        <f t="shared" si="14"/>
        <v>13507</v>
      </c>
      <c r="W25" s="130">
        <v>320</v>
      </c>
      <c r="X25" s="107">
        <f t="shared" si="15"/>
        <v>64885</v>
      </c>
      <c r="Y25" s="114">
        <f t="shared" si="16"/>
        <v>31408</v>
      </c>
      <c r="Z25" s="122">
        <f t="shared" si="17"/>
        <v>96293</v>
      </c>
    </row>
    <row r="26" spans="2:26" ht="14.25" customHeight="1" x14ac:dyDescent="0.4">
      <c r="B26" s="126">
        <v>23</v>
      </c>
      <c r="C26" s="107">
        <f t="shared" si="0"/>
        <v>3326</v>
      </c>
      <c r="D26" s="114">
        <f t="shared" si="1"/>
        <v>1406</v>
      </c>
      <c r="E26" s="118">
        <f t="shared" si="2"/>
        <v>4732</v>
      </c>
      <c r="F26" s="130">
        <v>65</v>
      </c>
      <c r="G26" s="107">
        <f t="shared" si="6"/>
        <v>8562</v>
      </c>
      <c r="H26" s="114">
        <f t="shared" si="7"/>
        <v>4852</v>
      </c>
      <c r="I26" s="110">
        <f t="shared" si="8"/>
        <v>13414</v>
      </c>
      <c r="J26" s="130">
        <v>330</v>
      </c>
      <c r="K26" s="107">
        <f t="shared" si="9"/>
        <v>62726</v>
      </c>
      <c r="L26" s="114">
        <f t="shared" si="10"/>
        <v>30762</v>
      </c>
      <c r="M26" s="122">
        <f t="shared" si="11"/>
        <v>93488</v>
      </c>
      <c r="O26" s="126">
        <v>23</v>
      </c>
      <c r="P26" s="107">
        <f t="shared" si="3"/>
        <v>2751</v>
      </c>
      <c r="Q26" s="114">
        <f t="shared" si="4"/>
        <v>1618</v>
      </c>
      <c r="R26" s="118">
        <f t="shared" si="5"/>
        <v>4369</v>
      </c>
      <c r="S26" s="130">
        <v>65</v>
      </c>
      <c r="T26" s="107">
        <f t="shared" si="12"/>
        <v>9511</v>
      </c>
      <c r="U26" s="114">
        <f t="shared" si="13"/>
        <v>5387</v>
      </c>
      <c r="V26" s="110">
        <f t="shared" si="14"/>
        <v>14898</v>
      </c>
      <c r="W26" s="130">
        <v>330</v>
      </c>
      <c r="X26" s="107">
        <f t="shared" si="15"/>
        <v>67063</v>
      </c>
      <c r="Y26" s="114">
        <f t="shared" si="16"/>
        <v>32442</v>
      </c>
      <c r="Z26" s="122">
        <f t="shared" si="17"/>
        <v>99505</v>
      </c>
    </row>
    <row r="27" spans="2:26" ht="14.25" customHeight="1" x14ac:dyDescent="0.4">
      <c r="B27" s="126">
        <v>24</v>
      </c>
      <c r="C27" s="107">
        <f t="shared" si="0"/>
        <v>3436</v>
      </c>
      <c r="D27" s="114">
        <f t="shared" si="1"/>
        <v>1485</v>
      </c>
      <c r="E27" s="118">
        <f t="shared" si="2"/>
        <v>4921</v>
      </c>
      <c r="F27" s="130">
        <v>70</v>
      </c>
      <c r="G27" s="107">
        <f t="shared" si="6"/>
        <v>9332</v>
      </c>
      <c r="H27" s="114">
        <f t="shared" si="7"/>
        <v>5297</v>
      </c>
      <c r="I27" s="110">
        <f t="shared" si="8"/>
        <v>14629</v>
      </c>
      <c r="J27" s="130">
        <v>340</v>
      </c>
      <c r="K27" s="107">
        <f t="shared" si="9"/>
        <v>64904</v>
      </c>
      <c r="L27" s="114">
        <f t="shared" si="10"/>
        <v>31796</v>
      </c>
      <c r="M27" s="122">
        <f t="shared" si="11"/>
        <v>96700</v>
      </c>
      <c r="O27" s="126">
        <v>24</v>
      </c>
      <c r="P27" s="107">
        <f t="shared" si="3"/>
        <v>2880</v>
      </c>
      <c r="Q27" s="114">
        <f t="shared" si="4"/>
        <v>1701</v>
      </c>
      <c r="R27" s="118">
        <f t="shared" si="5"/>
        <v>4581</v>
      </c>
      <c r="S27" s="130">
        <v>70</v>
      </c>
      <c r="T27" s="107">
        <f t="shared" si="12"/>
        <v>10435</v>
      </c>
      <c r="U27" s="114">
        <f t="shared" si="13"/>
        <v>5855</v>
      </c>
      <c r="V27" s="110">
        <f t="shared" si="14"/>
        <v>16290</v>
      </c>
      <c r="W27" s="130">
        <v>340</v>
      </c>
      <c r="X27" s="107">
        <f t="shared" si="15"/>
        <v>69241</v>
      </c>
      <c r="Y27" s="114">
        <f t="shared" si="16"/>
        <v>33476</v>
      </c>
      <c r="Z27" s="122">
        <f t="shared" si="17"/>
        <v>102717</v>
      </c>
    </row>
    <row r="28" spans="2:26" ht="14.25" customHeight="1" x14ac:dyDescent="0.4">
      <c r="B28" s="127">
        <v>25</v>
      </c>
      <c r="C28" s="108">
        <f t="shared" si="0"/>
        <v>3546</v>
      </c>
      <c r="D28" s="115">
        <f t="shared" si="1"/>
        <v>1563</v>
      </c>
      <c r="E28" s="119">
        <f t="shared" si="2"/>
        <v>5109</v>
      </c>
      <c r="F28" s="131">
        <v>75</v>
      </c>
      <c r="G28" s="108">
        <f t="shared" si="6"/>
        <v>10102</v>
      </c>
      <c r="H28" s="115">
        <f t="shared" si="7"/>
        <v>5743</v>
      </c>
      <c r="I28" s="111">
        <f t="shared" si="8"/>
        <v>15845</v>
      </c>
      <c r="J28" s="131">
        <v>350</v>
      </c>
      <c r="K28" s="108">
        <f t="shared" si="9"/>
        <v>67082</v>
      </c>
      <c r="L28" s="115">
        <f t="shared" si="10"/>
        <v>32830</v>
      </c>
      <c r="M28" s="123">
        <f t="shared" si="11"/>
        <v>99912</v>
      </c>
      <c r="O28" s="127">
        <v>25</v>
      </c>
      <c r="P28" s="108">
        <f t="shared" si="3"/>
        <v>3010</v>
      </c>
      <c r="Q28" s="115">
        <f t="shared" si="4"/>
        <v>1785</v>
      </c>
      <c r="R28" s="119">
        <f t="shared" si="5"/>
        <v>4795</v>
      </c>
      <c r="S28" s="131">
        <v>75</v>
      </c>
      <c r="T28" s="108">
        <f t="shared" si="12"/>
        <v>11524</v>
      </c>
      <c r="U28" s="115">
        <f t="shared" si="13"/>
        <v>6322</v>
      </c>
      <c r="V28" s="111">
        <f t="shared" si="14"/>
        <v>17846</v>
      </c>
      <c r="W28" s="131">
        <v>350</v>
      </c>
      <c r="X28" s="108">
        <f t="shared" si="15"/>
        <v>71419</v>
      </c>
      <c r="Y28" s="115">
        <f t="shared" si="16"/>
        <v>34510</v>
      </c>
      <c r="Z28" s="123">
        <f t="shared" si="17"/>
        <v>105929</v>
      </c>
    </row>
    <row r="29" spans="2:26" ht="14.25" customHeight="1" x14ac:dyDescent="0.4">
      <c r="B29" s="126">
        <v>26</v>
      </c>
      <c r="C29" s="107">
        <f t="shared" si="0"/>
        <v>3656</v>
      </c>
      <c r="D29" s="114">
        <f t="shared" si="1"/>
        <v>1641</v>
      </c>
      <c r="E29" s="118">
        <f t="shared" si="2"/>
        <v>5297</v>
      </c>
      <c r="F29" s="130">
        <v>80</v>
      </c>
      <c r="G29" s="107">
        <f t="shared" si="6"/>
        <v>10872</v>
      </c>
      <c r="H29" s="114">
        <f t="shared" si="7"/>
        <v>6188</v>
      </c>
      <c r="I29" s="110">
        <f t="shared" si="8"/>
        <v>17060</v>
      </c>
      <c r="J29" s="130">
        <v>360</v>
      </c>
      <c r="K29" s="107">
        <f t="shared" si="9"/>
        <v>69260</v>
      </c>
      <c r="L29" s="114">
        <f t="shared" si="10"/>
        <v>33864</v>
      </c>
      <c r="M29" s="122">
        <f t="shared" si="11"/>
        <v>103124</v>
      </c>
      <c r="O29" s="126">
        <v>26</v>
      </c>
      <c r="P29" s="107">
        <f t="shared" si="3"/>
        <v>3140</v>
      </c>
      <c r="Q29" s="114">
        <f t="shared" si="4"/>
        <v>1868</v>
      </c>
      <c r="R29" s="118">
        <f t="shared" si="5"/>
        <v>5008</v>
      </c>
      <c r="S29" s="130">
        <v>80</v>
      </c>
      <c r="T29" s="107">
        <f t="shared" si="12"/>
        <v>12613</v>
      </c>
      <c r="U29" s="114">
        <f t="shared" si="13"/>
        <v>6790</v>
      </c>
      <c r="V29" s="110">
        <f t="shared" si="14"/>
        <v>19403</v>
      </c>
      <c r="W29" s="130">
        <v>360</v>
      </c>
      <c r="X29" s="107">
        <f t="shared" si="15"/>
        <v>73597</v>
      </c>
      <c r="Y29" s="114">
        <f t="shared" si="16"/>
        <v>35544</v>
      </c>
      <c r="Z29" s="122">
        <f t="shared" si="17"/>
        <v>109141</v>
      </c>
    </row>
    <row r="30" spans="2:26" ht="14.25" customHeight="1" x14ac:dyDescent="0.4">
      <c r="B30" s="126">
        <v>27</v>
      </c>
      <c r="C30" s="107">
        <f t="shared" si="0"/>
        <v>3766</v>
      </c>
      <c r="D30" s="114">
        <f t="shared" si="1"/>
        <v>1719</v>
      </c>
      <c r="E30" s="118">
        <f t="shared" si="2"/>
        <v>5485</v>
      </c>
      <c r="F30" s="130">
        <v>85</v>
      </c>
      <c r="G30" s="107">
        <f t="shared" si="6"/>
        <v>11642</v>
      </c>
      <c r="H30" s="114">
        <f t="shared" si="7"/>
        <v>6634</v>
      </c>
      <c r="I30" s="110">
        <f t="shared" si="8"/>
        <v>18276</v>
      </c>
      <c r="J30" s="130">
        <v>370</v>
      </c>
      <c r="K30" s="107">
        <f t="shared" si="9"/>
        <v>71438</v>
      </c>
      <c r="L30" s="114">
        <f t="shared" si="10"/>
        <v>34898</v>
      </c>
      <c r="M30" s="122">
        <f t="shared" si="11"/>
        <v>106336</v>
      </c>
      <c r="O30" s="126">
        <v>27</v>
      </c>
      <c r="P30" s="107">
        <f t="shared" si="3"/>
        <v>3270</v>
      </c>
      <c r="Q30" s="114">
        <f t="shared" si="4"/>
        <v>1952</v>
      </c>
      <c r="R30" s="118">
        <f t="shared" si="5"/>
        <v>5222</v>
      </c>
      <c r="S30" s="130">
        <v>85</v>
      </c>
      <c r="T30" s="107">
        <f t="shared" si="12"/>
        <v>13702</v>
      </c>
      <c r="U30" s="114">
        <f t="shared" si="13"/>
        <v>7257</v>
      </c>
      <c r="V30" s="110">
        <f t="shared" si="14"/>
        <v>20959</v>
      </c>
      <c r="W30" s="130">
        <v>370</v>
      </c>
      <c r="X30" s="107">
        <f t="shared" si="15"/>
        <v>75775</v>
      </c>
      <c r="Y30" s="114">
        <f t="shared" si="16"/>
        <v>36578</v>
      </c>
      <c r="Z30" s="122">
        <f t="shared" si="17"/>
        <v>112353</v>
      </c>
    </row>
    <row r="31" spans="2:26" ht="14.25" customHeight="1" x14ac:dyDescent="0.4">
      <c r="B31" s="126">
        <v>28</v>
      </c>
      <c r="C31" s="107">
        <f t="shared" si="0"/>
        <v>3876</v>
      </c>
      <c r="D31" s="114">
        <f t="shared" si="1"/>
        <v>1797</v>
      </c>
      <c r="E31" s="118">
        <f t="shared" si="2"/>
        <v>5673</v>
      </c>
      <c r="F31" s="130">
        <v>90</v>
      </c>
      <c r="G31" s="107">
        <f t="shared" si="6"/>
        <v>12412</v>
      </c>
      <c r="H31" s="114">
        <f t="shared" si="7"/>
        <v>7079</v>
      </c>
      <c r="I31" s="110">
        <f t="shared" si="8"/>
        <v>19491</v>
      </c>
      <c r="J31" s="130">
        <v>380</v>
      </c>
      <c r="K31" s="107">
        <f t="shared" si="9"/>
        <v>73616</v>
      </c>
      <c r="L31" s="114">
        <f t="shared" si="10"/>
        <v>35932</v>
      </c>
      <c r="M31" s="122">
        <f t="shared" si="11"/>
        <v>109548</v>
      </c>
      <c r="O31" s="126">
        <v>28</v>
      </c>
      <c r="P31" s="107">
        <f t="shared" si="3"/>
        <v>3400</v>
      </c>
      <c r="Q31" s="114">
        <f t="shared" si="4"/>
        <v>2036</v>
      </c>
      <c r="R31" s="118">
        <f t="shared" si="5"/>
        <v>5436</v>
      </c>
      <c r="S31" s="130">
        <v>90</v>
      </c>
      <c r="T31" s="107">
        <f t="shared" si="12"/>
        <v>14791</v>
      </c>
      <c r="U31" s="114">
        <f t="shared" si="13"/>
        <v>7725</v>
      </c>
      <c r="V31" s="110">
        <f t="shared" si="14"/>
        <v>22516</v>
      </c>
      <c r="W31" s="130">
        <v>380</v>
      </c>
      <c r="X31" s="107">
        <f t="shared" si="15"/>
        <v>77953</v>
      </c>
      <c r="Y31" s="114">
        <f t="shared" si="16"/>
        <v>37612</v>
      </c>
      <c r="Z31" s="122">
        <f t="shared" si="17"/>
        <v>115565</v>
      </c>
    </row>
    <row r="32" spans="2:26" ht="14.25" customHeight="1" x14ac:dyDescent="0.4">
      <c r="B32" s="126">
        <v>29</v>
      </c>
      <c r="C32" s="107">
        <f t="shared" si="0"/>
        <v>3986</v>
      </c>
      <c r="D32" s="114">
        <f t="shared" si="1"/>
        <v>1875</v>
      </c>
      <c r="E32" s="118">
        <f t="shared" si="2"/>
        <v>5861</v>
      </c>
      <c r="F32" s="130">
        <v>95</v>
      </c>
      <c r="G32" s="107">
        <f t="shared" si="6"/>
        <v>13182</v>
      </c>
      <c r="H32" s="114">
        <f t="shared" si="7"/>
        <v>7525</v>
      </c>
      <c r="I32" s="110">
        <f t="shared" si="8"/>
        <v>20707</v>
      </c>
      <c r="J32" s="130">
        <v>390</v>
      </c>
      <c r="K32" s="107">
        <f t="shared" si="9"/>
        <v>75794</v>
      </c>
      <c r="L32" s="114">
        <f t="shared" si="10"/>
        <v>36966</v>
      </c>
      <c r="M32" s="122">
        <f t="shared" si="11"/>
        <v>112760</v>
      </c>
      <c r="O32" s="126">
        <v>29</v>
      </c>
      <c r="P32" s="107">
        <f t="shared" si="3"/>
        <v>3529</v>
      </c>
      <c r="Q32" s="114">
        <f t="shared" si="4"/>
        <v>2119</v>
      </c>
      <c r="R32" s="118">
        <f t="shared" si="5"/>
        <v>5648</v>
      </c>
      <c r="S32" s="130">
        <v>95</v>
      </c>
      <c r="T32" s="107">
        <f t="shared" si="12"/>
        <v>15880</v>
      </c>
      <c r="U32" s="114">
        <f t="shared" si="13"/>
        <v>8192</v>
      </c>
      <c r="V32" s="110">
        <f t="shared" si="14"/>
        <v>24072</v>
      </c>
      <c r="W32" s="130">
        <v>390</v>
      </c>
      <c r="X32" s="107">
        <f t="shared" si="15"/>
        <v>80131</v>
      </c>
      <c r="Y32" s="114">
        <f t="shared" si="16"/>
        <v>38646</v>
      </c>
      <c r="Z32" s="122">
        <f t="shared" si="17"/>
        <v>118777</v>
      </c>
    </row>
    <row r="33" spans="2:26" ht="14.25" customHeight="1" thickBot="1" x14ac:dyDescent="0.45">
      <c r="B33" s="128">
        <v>30</v>
      </c>
      <c r="C33" s="109">
        <f t="shared" si="0"/>
        <v>4096</v>
      </c>
      <c r="D33" s="116">
        <f t="shared" si="1"/>
        <v>1953</v>
      </c>
      <c r="E33" s="120">
        <f>C33+D33</f>
        <v>6049</v>
      </c>
      <c r="F33" s="132">
        <v>100</v>
      </c>
      <c r="G33" s="109">
        <f t="shared" si="6"/>
        <v>13952</v>
      </c>
      <c r="H33" s="116">
        <f t="shared" si="7"/>
        <v>7970</v>
      </c>
      <c r="I33" s="112">
        <f t="shared" si="8"/>
        <v>21922</v>
      </c>
      <c r="J33" s="132">
        <v>400</v>
      </c>
      <c r="K33" s="109">
        <f t="shared" si="9"/>
        <v>77972</v>
      </c>
      <c r="L33" s="116">
        <f t="shared" si="10"/>
        <v>38000</v>
      </c>
      <c r="M33" s="124">
        <f t="shared" si="11"/>
        <v>115972</v>
      </c>
      <c r="O33" s="128">
        <v>30</v>
      </c>
      <c r="P33" s="109">
        <f t="shared" si="3"/>
        <v>3659</v>
      </c>
      <c r="Q33" s="116">
        <f t="shared" si="4"/>
        <v>2203</v>
      </c>
      <c r="R33" s="120">
        <f t="shared" si="5"/>
        <v>5862</v>
      </c>
      <c r="S33" s="132">
        <v>100</v>
      </c>
      <c r="T33" s="109">
        <f t="shared" si="12"/>
        <v>16969</v>
      </c>
      <c r="U33" s="116">
        <f t="shared" si="13"/>
        <v>8660</v>
      </c>
      <c r="V33" s="112">
        <f t="shared" si="14"/>
        <v>25629</v>
      </c>
      <c r="W33" s="132">
        <v>400</v>
      </c>
      <c r="X33" s="109">
        <f t="shared" si="15"/>
        <v>82309</v>
      </c>
      <c r="Y33" s="116">
        <f t="shared" si="16"/>
        <v>39680</v>
      </c>
      <c r="Z33" s="124">
        <f t="shared" si="17"/>
        <v>121989</v>
      </c>
    </row>
    <row r="37" spans="2:26" ht="18.75" hidden="1" x14ac:dyDescent="0.4">
      <c r="B37" s="3"/>
      <c r="C37" s="3"/>
      <c r="D37" s="3"/>
      <c r="E37" s="3"/>
      <c r="F37" s="2"/>
      <c r="G37" s="147"/>
      <c r="H37" s="148"/>
      <c r="I37" s="3"/>
      <c r="J37" s="3"/>
      <c r="K37" s="3"/>
      <c r="L37" s="3"/>
      <c r="M37" s="3"/>
      <c r="N37" s="3"/>
      <c r="O37" s="3"/>
    </row>
    <row r="38" spans="2:26" ht="18.75" hidden="1" x14ac:dyDescent="0.4">
      <c r="B38" s="4"/>
      <c r="C38" s="4"/>
      <c r="D38" s="65"/>
      <c r="E38" s="66"/>
      <c r="F38" s="2"/>
      <c r="G38" s="3"/>
      <c r="H38" s="5"/>
      <c r="I38" s="6"/>
      <c r="J38" s="6"/>
      <c r="K38" s="6"/>
      <c r="L38" s="6"/>
      <c r="M38" s="6"/>
      <c r="N38" s="6"/>
      <c r="O38" s="6"/>
    </row>
    <row r="39" spans="2:26" ht="18.75" hidden="1" x14ac:dyDescent="0.4">
      <c r="B39" s="7"/>
      <c r="C39" s="7"/>
      <c r="D39" s="8"/>
      <c r="E39" s="7"/>
      <c r="F39" s="2"/>
      <c r="G39" s="4"/>
      <c r="H39" s="6"/>
      <c r="I39" s="6"/>
      <c r="J39" s="6"/>
      <c r="K39" s="6"/>
      <c r="L39" s="6"/>
      <c r="M39" s="6"/>
      <c r="N39" s="6"/>
      <c r="O39" s="6"/>
    </row>
    <row r="40" spans="2:26" ht="18.75" hidden="1" x14ac:dyDescent="0.4">
      <c r="B40" s="152"/>
      <c r="C40" s="152"/>
      <c r="D40" s="153"/>
      <c r="E40" s="153"/>
      <c r="F40" s="2"/>
      <c r="G40" s="4"/>
      <c r="H40" s="6"/>
      <c r="I40" s="6"/>
      <c r="J40" s="6"/>
      <c r="K40" s="6"/>
      <c r="L40" s="6"/>
      <c r="M40" s="6"/>
      <c r="N40" s="6"/>
      <c r="O40" s="6"/>
    </row>
    <row r="41" spans="2:26" ht="18.75" hidden="1" x14ac:dyDescent="0.4">
      <c r="B41" s="152"/>
      <c r="C41" s="152"/>
      <c r="D41" s="153"/>
      <c r="E41" s="153"/>
      <c r="F41" s="2"/>
      <c r="G41" s="7"/>
      <c r="H41" s="9"/>
      <c r="I41" s="9"/>
      <c r="J41" s="9"/>
      <c r="K41" s="9"/>
      <c r="L41" s="9"/>
      <c r="M41" s="9"/>
      <c r="N41" s="9"/>
      <c r="O41" s="9"/>
    </row>
    <row r="42" spans="2:26" ht="18.75" hidden="1" x14ac:dyDescent="0.4">
      <c r="B42" s="155"/>
      <c r="C42" s="155"/>
      <c r="D42" s="153"/>
      <c r="E42" s="153"/>
      <c r="F42" s="2"/>
      <c r="G42" s="147"/>
      <c r="H42" s="148"/>
      <c r="I42" s="3"/>
      <c r="J42" s="3"/>
      <c r="K42" s="3"/>
      <c r="L42" s="3"/>
      <c r="M42" s="3"/>
      <c r="N42" s="3"/>
      <c r="O42" s="3"/>
    </row>
    <row r="43" spans="2:26" ht="18.75" hidden="1" x14ac:dyDescent="0.4">
      <c r="B43" s="143"/>
      <c r="C43" s="143"/>
      <c r="D43" s="144"/>
      <c r="E43" s="144"/>
      <c r="F43" s="2"/>
      <c r="G43" s="3"/>
      <c r="H43" s="5"/>
      <c r="I43" s="6"/>
      <c r="J43" s="6"/>
      <c r="K43" s="6"/>
      <c r="L43" s="6"/>
      <c r="M43" s="6"/>
      <c r="N43" s="6"/>
      <c r="O43" s="6"/>
    </row>
    <row r="44" spans="2:26" ht="18.75" hidden="1" x14ac:dyDescent="0.4">
      <c r="B44" s="143"/>
      <c r="C44" s="143"/>
      <c r="D44" s="144"/>
      <c r="E44" s="144"/>
      <c r="F44" s="2"/>
      <c r="G44" s="11"/>
      <c r="H44" s="12"/>
      <c r="I44" s="6"/>
      <c r="J44" s="6"/>
      <c r="K44" s="6"/>
      <c r="L44" s="6"/>
      <c r="M44" s="6"/>
      <c r="N44" s="6"/>
      <c r="O44" s="6"/>
    </row>
    <row r="45" spans="2:26" ht="18.75" hidden="1" x14ac:dyDescent="0.4">
      <c r="B45" s="156"/>
      <c r="C45" s="156"/>
      <c r="D45" s="144"/>
      <c r="E45" s="144"/>
      <c r="F45" s="2"/>
      <c r="G45" s="4"/>
      <c r="H45" s="13"/>
      <c r="I45" s="6"/>
      <c r="J45" s="6"/>
      <c r="K45" s="6"/>
      <c r="L45" s="6"/>
      <c r="M45" s="6"/>
      <c r="N45" s="6"/>
      <c r="O45" s="6"/>
    </row>
    <row r="46" spans="2:26" ht="19.5" hidden="1" thickBot="1" x14ac:dyDescent="0.45">
      <c r="B46" s="154"/>
      <c r="C46" s="154"/>
      <c r="D46" s="145"/>
      <c r="E46" s="145"/>
      <c r="F46" s="2"/>
      <c r="G46" s="7"/>
      <c r="H46" s="9"/>
      <c r="I46" s="9"/>
      <c r="J46" s="9"/>
      <c r="K46" s="9"/>
      <c r="L46" s="9"/>
      <c r="M46" s="9"/>
      <c r="N46" s="9"/>
      <c r="O46" s="9"/>
    </row>
    <row r="47" spans="2:26" ht="18.75" x14ac:dyDescent="0.4">
      <c r="B47" s="2"/>
      <c r="C47" s="2"/>
      <c r="D47" s="22"/>
      <c r="E47" s="22"/>
      <c r="F47" s="14" t="s">
        <v>26</v>
      </c>
      <c r="G47" s="2"/>
      <c r="H47" s="2"/>
      <c r="I47" s="2"/>
      <c r="J47" s="2"/>
      <c r="K47" s="2"/>
      <c r="L47" s="2"/>
      <c r="M47" s="2"/>
      <c r="N47" s="2"/>
      <c r="O47" s="94" t="s">
        <v>92</v>
      </c>
    </row>
    <row r="48" spans="2:26" ht="19.5" thickBot="1" x14ac:dyDescent="0.45">
      <c r="B48" s="10"/>
      <c r="C48" s="22"/>
      <c r="D48" s="22"/>
      <c r="E48" s="22"/>
      <c r="F48" s="15" t="s">
        <v>1</v>
      </c>
      <c r="G48" s="15" t="s">
        <v>2</v>
      </c>
      <c r="H48" s="15" t="s">
        <v>16</v>
      </c>
      <c r="I48" s="15" t="s">
        <v>21</v>
      </c>
      <c r="J48" s="15" t="s">
        <v>22</v>
      </c>
      <c r="K48" s="15" t="s">
        <v>23</v>
      </c>
      <c r="L48" s="15" t="s">
        <v>24</v>
      </c>
      <c r="M48" s="15" t="s">
        <v>25</v>
      </c>
      <c r="N48" s="15" t="s">
        <v>17</v>
      </c>
      <c r="O48" s="15" t="s">
        <v>18</v>
      </c>
    </row>
    <row r="49" spans="2:15" ht="19.5" thickTop="1" x14ac:dyDescent="0.4">
      <c r="B49" s="10"/>
      <c r="C49" s="22"/>
      <c r="D49" s="22"/>
      <c r="E49" s="22"/>
      <c r="F49" s="149" t="s">
        <v>38</v>
      </c>
      <c r="G49" s="97" t="s">
        <v>5</v>
      </c>
      <c r="H49" s="16">
        <v>357</v>
      </c>
      <c r="I49" s="16">
        <v>79</v>
      </c>
      <c r="J49" s="16">
        <v>100</v>
      </c>
      <c r="K49" s="16">
        <v>118</v>
      </c>
      <c r="L49" s="16">
        <v>140</v>
      </c>
      <c r="M49" s="16">
        <v>168</v>
      </c>
      <c r="N49" s="16">
        <v>198</v>
      </c>
      <c r="O49" s="16">
        <v>0</v>
      </c>
    </row>
    <row r="50" spans="2:15" ht="18.75" x14ac:dyDescent="0.4">
      <c r="B50" s="10"/>
      <c r="C50" s="22"/>
      <c r="D50" s="22"/>
      <c r="E50" s="22"/>
      <c r="F50" s="150"/>
      <c r="G50" s="4" t="s">
        <v>6</v>
      </c>
      <c r="H50" s="6">
        <v>572</v>
      </c>
      <c r="I50" s="6">
        <v>79</v>
      </c>
      <c r="J50" s="6">
        <v>100</v>
      </c>
      <c r="K50" s="6">
        <v>118</v>
      </c>
      <c r="L50" s="6">
        <v>140</v>
      </c>
      <c r="M50" s="6">
        <v>168</v>
      </c>
      <c r="N50" s="6">
        <v>198</v>
      </c>
      <c r="O50" s="6">
        <v>0</v>
      </c>
    </row>
    <row r="51" spans="2:15" ht="18.75" x14ac:dyDescent="0.4">
      <c r="B51" s="91"/>
      <c r="C51" s="63"/>
      <c r="D51" s="64"/>
      <c r="E51" s="63"/>
      <c r="F51" s="150"/>
      <c r="G51" s="4" t="s">
        <v>7</v>
      </c>
      <c r="H51" s="6">
        <v>857</v>
      </c>
      <c r="I51" s="6">
        <v>79</v>
      </c>
      <c r="J51" s="6">
        <v>100</v>
      </c>
      <c r="K51" s="6">
        <v>118</v>
      </c>
      <c r="L51" s="6">
        <v>140</v>
      </c>
      <c r="M51" s="6">
        <v>168</v>
      </c>
      <c r="N51" s="6">
        <v>198</v>
      </c>
      <c r="O51" s="6">
        <v>0</v>
      </c>
    </row>
    <row r="52" spans="2:15" ht="18.75" x14ac:dyDescent="0.4">
      <c r="B52" s="22"/>
      <c r="C52" s="22"/>
      <c r="D52" s="22"/>
      <c r="E52" s="22"/>
      <c r="F52" s="150"/>
      <c r="G52" s="4" t="s">
        <v>8</v>
      </c>
      <c r="H52" s="6">
        <v>2429</v>
      </c>
      <c r="I52" s="6">
        <v>79</v>
      </c>
      <c r="J52" s="6">
        <v>100</v>
      </c>
      <c r="K52" s="6">
        <v>118</v>
      </c>
      <c r="L52" s="6">
        <v>140</v>
      </c>
      <c r="M52" s="6">
        <v>168</v>
      </c>
      <c r="N52" s="6">
        <v>198</v>
      </c>
      <c r="O52" s="6">
        <v>0</v>
      </c>
    </row>
    <row r="53" spans="2:15" ht="18.75" x14ac:dyDescent="0.4">
      <c r="B53" s="22"/>
      <c r="C53" s="22"/>
      <c r="D53" s="22"/>
      <c r="E53" s="22"/>
      <c r="F53" s="150"/>
      <c r="G53" s="4" t="s">
        <v>9</v>
      </c>
      <c r="H53" s="6">
        <v>3428</v>
      </c>
      <c r="I53" s="6">
        <v>79</v>
      </c>
      <c r="J53" s="6">
        <v>100</v>
      </c>
      <c r="K53" s="6">
        <v>118</v>
      </c>
      <c r="L53" s="6">
        <v>140</v>
      </c>
      <c r="M53" s="6">
        <v>168</v>
      </c>
      <c r="N53" s="6">
        <v>198</v>
      </c>
      <c r="O53" s="6">
        <v>0</v>
      </c>
    </row>
    <row r="54" spans="2:15" ht="18.75" x14ac:dyDescent="0.4">
      <c r="B54" s="22"/>
      <c r="C54" s="22"/>
      <c r="D54" s="22"/>
      <c r="E54" s="22"/>
      <c r="F54" s="150"/>
      <c r="G54" s="4" t="s">
        <v>10</v>
      </c>
      <c r="H54" s="6">
        <v>8285</v>
      </c>
      <c r="I54" s="6">
        <v>79</v>
      </c>
      <c r="J54" s="6">
        <v>100</v>
      </c>
      <c r="K54" s="6">
        <v>118</v>
      </c>
      <c r="L54" s="6">
        <v>140</v>
      </c>
      <c r="M54" s="6">
        <v>168</v>
      </c>
      <c r="N54" s="6">
        <v>198</v>
      </c>
      <c r="O54" s="6">
        <v>0</v>
      </c>
    </row>
    <row r="55" spans="2:15" ht="18.75" x14ac:dyDescent="0.4">
      <c r="B55" s="22"/>
      <c r="C55" s="22"/>
      <c r="D55" s="22"/>
      <c r="E55" s="22"/>
      <c r="F55" s="150"/>
      <c r="G55" s="4" t="s">
        <v>11</v>
      </c>
      <c r="H55" s="6">
        <v>12857</v>
      </c>
      <c r="I55" s="6">
        <v>79</v>
      </c>
      <c r="J55" s="6">
        <v>100</v>
      </c>
      <c r="K55" s="6">
        <v>118</v>
      </c>
      <c r="L55" s="6">
        <v>140</v>
      </c>
      <c r="M55" s="6">
        <v>168</v>
      </c>
      <c r="N55" s="6">
        <v>198</v>
      </c>
      <c r="O55" s="6">
        <v>0</v>
      </c>
    </row>
    <row r="56" spans="2:15" ht="18.75" x14ac:dyDescent="0.4">
      <c r="B56" s="22"/>
      <c r="C56" s="22"/>
      <c r="D56" s="22"/>
      <c r="E56" s="22"/>
      <c r="F56" s="150"/>
      <c r="G56" s="4" t="s">
        <v>12</v>
      </c>
      <c r="H56" s="6">
        <v>30000</v>
      </c>
      <c r="I56" s="6">
        <v>79</v>
      </c>
      <c r="J56" s="6">
        <v>100</v>
      </c>
      <c r="K56" s="6">
        <v>118</v>
      </c>
      <c r="L56" s="6">
        <v>140</v>
      </c>
      <c r="M56" s="6">
        <v>168</v>
      </c>
      <c r="N56" s="6">
        <v>198</v>
      </c>
      <c r="O56" s="6">
        <v>0</v>
      </c>
    </row>
    <row r="57" spans="2:15" ht="18.75" x14ac:dyDescent="0.4">
      <c r="B57" s="22"/>
      <c r="C57" s="22"/>
      <c r="D57" s="22"/>
      <c r="E57" s="22"/>
      <c r="F57" s="151"/>
      <c r="G57" s="4" t="s">
        <v>13</v>
      </c>
      <c r="H57" s="6">
        <v>42857</v>
      </c>
      <c r="I57" s="6">
        <v>79</v>
      </c>
      <c r="J57" s="6">
        <v>100</v>
      </c>
      <c r="K57" s="6">
        <v>118</v>
      </c>
      <c r="L57" s="6">
        <v>140</v>
      </c>
      <c r="M57" s="6">
        <v>168</v>
      </c>
      <c r="N57" s="6">
        <v>198</v>
      </c>
      <c r="O57" s="6">
        <v>0</v>
      </c>
    </row>
    <row r="58" spans="2:15" ht="18.75" x14ac:dyDescent="0.4">
      <c r="B58" s="22"/>
      <c r="C58" s="22"/>
      <c r="D58" s="22"/>
      <c r="E58" s="22"/>
      <c r="F58" s="4" t="s">
        <v>14</v>
      </c>
      <c r="G58" s="4" t="s">
        <v>14</v>
      </c>
      <c r="H58" s="6">
        <v>5714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67</v>
      </c>
    </row>
    <row r="59" spans="2:15" ht="18.75" x14ac:dyDescent="0.4">
      <c r="B59" s="22"/>
      <c r="C59" s="22"/>
      <c r="D59" s="22"/>
      <c r="E59" s="22"/>
      <c r="F59" s="4" t="s">
        <v>15</v>
      </c>
      <c r="G59" s="4" t="s">
        <v>15</v>
      </c>
      <c r="H59" s="6">
        <v>2429</v>
      </c>
      <c r="I59" s="6">
        <v>269</v>
      </c>
      <c r="J59" s="6">
        <v>269</v>
      </c>
      <c r="K59" s="6">
        <v>269</v>
      </c>
      <c r="L59" s="6">
        <v>269</v>
      </c>
      <c r="M59" s="6">
        <v>269</v>
      </c>
      <c r="N59" s="6">
        <v>269</v>
      </c>
      <c r="O59" s="6">
        <v>0</v>
      </c>
    </row>
    <row r="60" spans="2:15" ht="18.75" x14ac:dyDescent="0.4">
      <c r="B60" s="22"/>
      <c r="C60" s="22"/>
      <c r="D60" s="22"/>
      <c r="E60" s="2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 ht="18.75" x14ac:dyDescent="0.4">
      <c r="B61" s="22"/>
      <c r="C61" s="22"/>
      <c r="D61" s="22"/>
      <c r="E61" s="22"/>
      <c r="F61" s="14" t="s">
        <v>27</v>
      </c>
      <c r="G61" s="2"/>
      <c r="H61" s="2"/>
      <c r="I61" s="2"/>
      <c r="J61" s="2"/>
      <c r="K61" s="2"/>
      <c r="L61" s="2"/>
      <c r="M61" s="2"/>
      <c r="N61" s="2"/>
      <c r="O61" s="94" t="s">
        <v>92</v>
      </c>
    </row>
    <row r="62" spans="2:15" ht="19.5" thickBot="1" x14ac:dyDescent="0.45">
      <c r="B62" s="22"/>
      <c r="C62" s="22"/>
      <c r="D62" s="22"/>
      <c r="E62" s="22"/>
      <c r="F62" s="15" t="s">
        <v>1</v>
      </c>
      <c r="G62" s="15" t="s">
        <v>31</v>
      </c>
      <c r="H62" s="15" t="s">
        <v>16</v>
      </c>
      <c r="I62" s="15" t="s">
        <v>21</v>
      </c>
      <c r="J62" s="15" t="s">
        <v>22</v>
      </c>
      <c r="K62" s="15" t="s">
        <v>23</v>
      </c>
      <c r="L62" s="15" t="s">
        <v>24</v>
      </c>
      <c r="M62" s="15" t="s">
        <v>28</v>
      </c>
      <c r="N62" s="15" t="s">
        <v>29</v>
      </c>
      <c r="O62" s="15" t="s">
        <v>30</v>
      </c>
    </row>
    <row r="63" spans="2:15" ht="19.5" thickTop="1" x14ac:dyDescent="0.4">
      <c r="B63" s="22"/>
      <c r="C63" s="22"/>
      <c r="D63" s="22"/>
      <c r="E63" s="22"/>
      <c r="F63" s="95" t="s">
        <v>39</v>
      </c>
      <c r="G63" s="96" t="s">
        <v>32</v>
      </c>
      <c r="H63" s="17">
        <v>533</v>
      </c>
      <c r="I63" s="17">
        <v>0</v>
      </c>
      <c r="J63" s="17">
        <v>71</v>
      </c>
      <c r="K63" s="17">
        <v>76</v>
      </c>
      <c r="L63" s="17">
        <v>81</v>
      </c>
      <c r="M63" s="17">
        <v>85</v>
      </c>
      <c r="N63" s="17">
        <v>94</v>
      </c>
      <c r="O63" s="17">
        <v>114</v>
      </c>
    </row>
    <row r="64" spans="2:15" ht="18.75" x14ac:dyDescent="0.4">
      <c r="B64" s="22"/>
      <c r="C64" s="22"/>
      <c r="D64" s="22"/>
      <c r="E64" s="22"/>
      <c r="F64" s="4" t="s">
        <v>40</v>
      </c>
      <c r="G64" s="4" t="s">
        <v>41</v>
      </c>
      <c r="H64" s="6">
        <v>0</v>
      </c>
      <c r="I64" s="6">
        <v>52</v>
      </c>
      <c r="J64" s="6">
        <v>52</v>
      </c>
      <c r="K64" s="6">
        <v>52</v>
      </c>
      <c r="L64" s="6">
        <v>52</v>
      </c>
      <c r="M64" s="6">
        <v>52</v>
      </c>
      <c r="N64" s="6">
        <v>52</v>
      </c>
      <c r="O64" s="6">
        <v>52</v>
      </c>
    </row>
    <row r="66" spans="2:73" ht="18.75" x14ac:dyDescent="0.4">
      <c r="B66" s="147" t="s">
        <v>36</v>
      </c>
      <c r="C66" s="148"/>
      <c r="D66" s="3">
        <f>IF($H$1&lt;=1,10,20)</f>
        <v>20</v>
      </c>
      <c r="E66" s="3">
        <f>IF($H$1&lt;=1,20,40)</f>
        <v>40</v>
      </c>
      <c r="F66" s="3">
        <f>IF($H$1&lt;=1,30,60)</f>
        <v>60</v>
      </c>
      <c r="G66" s="3">
        <f>IF($H$1&lt;=1,50,100)</f>
        <v>100</v>
      </c>
      <c r="H66" s="3">
        <f>IF($H$1&lt;=1,70,140)</f>
        <v>140</v>
      </c>
      <c r="I66" s="3" t="str">
        <f>H66+1&amp;"以上"</f>
        <v>141以上</v>
      </c>
      <c r="J66" s="3" t="str">
        <f>$H$1*100+1&amp;"以上"</f>
        <v>201以上</v>
      </c>
      <c r="K66" s="3" t="s">
        <v>20</v>
      </c>
      <c r="L66" s="5">
        <f>SUM(U66+AD66)</f>
        <v>1144</v>
      </c>
      <c r="M66" s="6">
        <f>IF(B3&gt;D66,D66,B3)</f>
        <v>0</v>
      </c>
      <c r="N66" s="6">
        <f>IF(B3&lt;D66,0,IF(B3&gt;E66,E66-D66,B3-D66))</f>
        <v>0</v>
      </c>
      <c r="O66" s="6">
        <f>IF(B3&lt;E66,0,IF(B3&gt;F66,F66-E66,B3-E66))</f>
        <v>0</v>
      </c>
      <c r="P66" s="6">
        <f>IF(B3&lt;F66,0,IF(B3&gt;G66,G66-F66,B3-F66))</f>
        <v>0</v>
      </c>
      <c r="Q66" s="6">
        <f>IF(B3&lt;G66,0,IF(B3&gt;H66,H66-G66,B3-G66))</f>
        <v>0</v>
      </c>
      <c r="R66" s="6">
        <f>IF(B3&lt;H66,0,B3-H66)</f>
        <v>0</v>
      </c>
      <c r="S66" s="6">
        <f>IF(B3&gt;$H$1*100,B3-($H$1*100),0)</f>
        <v>0</v>
      </c>
      <c r="T66" s="4" t="s">
        <v>16</v>
      </c>
      <c r="U66" s="6">
        <f t="shared" ref="U66:U97" si="18">ROUNDDOWN(IF($D$1="一般用",VLOOKUP($F$1,suidou,2,0)*$H$1,VLOOKUP($D$1,suidou,2,0)*$H$1),0)</f>
        <v>1144</v>
      </c>
      <c r="V66" s="6">
        <f t="shared" ref="V66:V97" si="19">IF($D$1="一般用",VLOOKUP($F$1,suidou,3,0),VLOOKUP($D$1,suidou,3,0))</f>
        <v>79</v>
      </c>
      <c r="W66" s="6">
        <f t="shared" ref="W66:W97" si="20">IF($D$1="一般用",VLOOKUP($F$1,suidou,4,0),VLOOKUP($D$1,suidou,4,0))</f>
        <v>100</v>
      </c>
      <c r="X66" s="6">
        <f t="shared" ref="X66:X97" si="21">IF($D$1="一般用",VLOOKUP($F$1,suidou,5,0),VLOOKUP($D$1,suidou,5,0))</f>
        <v>118</v>
      </c>
      <c r="Y66" s="6">
        <f t="shared" ref="Y66:Y97" si="22">IF($D$1="一般用",VLOOKUP($F$1,suidou,6,0),VLOOKUP($D$1,suidou,6,0))</f>
        <v>140</v>
      </c>
      <c r="Z66" s="6">
        <f t="shared" ref="Z66:Z97" si="23">IF($D$1="一般用",VLOOKUP($F$1,suidou,7,0),VLOOKUP($D$1,suidou,7,0))</f>
        <v>168</v>
      </c>
      <c r="AA66" s="6">
        <f t="shared" ref="AA66:AA97" si="24">IF($D$1="一般用",VLOOKUP($F$1,suidou,8,0),VLOOKUP($D$1,suidou,8,0))</f>
        <v>198</v>
      </c>
      <c r="AB66" s="6">
        <f t="shared" ref="AB66:AB97" si="25">IF($D$1="浴場用",VLOOKUP($D$1,suidou,9,0),0)</f>
        <v>0</v>
      </c>
      <c r="AC66" s="4" t="s">
        <v>19</v>
      </c>
      <c r="AD66" s="6">
        <f>SUM(AE66:AK66)</f>
        <v>0</v>
      </c>
      <c r="AE66" s="6">
        <f t="shared" ref="AE66:AK66" si="26">M66*V66</f>
        <v>0</v>
      </c>
      <c r="AF66" s="6">
        <f t="shared" si="26"/>
        <v>0</v>
      </c>
      <c r="AG66" s="6">
        <f t="shared" si="26"/>
        <v>0</v>
      </c>
      <c r="AH66" s="6">
        <f t="shared" si="26"/>
        <v>0</v>
      </c>
      <c r="AI66" s="6">
        <f t="shared" si="26"/>
        <v>0</v>
      </c>
      <c r="AJ66" s="6">
        <f t="shared" si="26"/>
        <v>0</v>
      </c>
      <c r="AK66" s="6">
        <f t="shared" si="26"/>
        <v>0</v>
      </c>
      <c r="AL66" s="172" t="s">
        <v>37</v>
      </c>
      <c r="AM66" s="172"/>
      <c r="AN66" s="3">
        <f>$H$1*10</f>
        <v>20</v>
      </c>
      <c r="AO66" s="3">
        <f>$H$1*20</f>
        <v>40</v>
      </c>
      <c r="AP66" s="3">
        <f>$H$1*30</f>
        <v>60</v>
      </c>
      <c r="AQ66" s="3">
        <f>$H$1*50</f>
        <v>100</v>
      </c>
      <c r="AR66" s="3">
        <f>$H$1*100</f>
        <v>200</v>
      </c>
      <c r="AS66" s="3">
        <f>$H$1*500</f>
        <v>1000</v>
      </c>
      <c r="AT66" s="3" t="str">
        <f>AS66+1&amp;"以上"</f>
        <v>1001以上</v>
      </c>
      <c r="AU66" s="3" t="s">
        <v>33</v>
      </c>
      <c r="AV66" s="5">
        <f>BE66+BN66</f>
        <v>1066</v>
      </c>
      <c r="AW66" s="6">
        <f>IF(B3&gt;AN66,AN66,B3)</f>
        <v>0</v>
      </c>
      <c r="AX66" s="6">
        <f>IF(B3&lt;AN66,0,IF(B3&gt;AO66,AO66-AN66,B3-AN66))</f>
        <v>0</v>
      </c>
      <c r="AY66" s="6">
        <f>IF(B3&lt;AO66,0,IF(B3&gt;AP66,AP66-AO66,B3-AO66))</f>
        <v>0</v>
      </c>
      <c r="AZ66" s="6">
        <f>IF(B3&lt;AP66,0,IF(B3&gt;AQ66,AQ66-AP66,B3-AP66))</f>
        <v>0</v>
      </c>
      <c r="BA66" s="6">
        <f>IF(B3&lt;AQ66,0,IF(B3&gt;AR66,AR66-AQ66,B3-AQ66))</f>
        <v>0</v>
      </c>
      <c r="BB66" s="6">
        <f>IF(B3&lt;AR66,0,IF(B3&gt;AS66,AS66-AR66,B3-AR66))</f>
        <v>0</v>
      </c>
      <c r="BC66" s="6">
        <f>IF(B3&gt;$H$1*500,B3-($H$1*500),0)</f>
        <v>0</v>
      </c>
      <c r="BD66" s="4" t="s">
        <v>16</v>
      </c>
      <c r="BE66" s="6">
        <f t="shared" ref="BE66:BE97" si="27">IF($D$1="浴場用",ROUNDDOWN($H$64*$H$1,0),ROUNDDOWN($H$63*$H$1,0))</f>
        <v>1066</v>
      </c>
      <c r="BF66" s="6">
        <f>IF($D$1="浴場用",$I$64,$I$63)</f>
        <v>0</v>
      </c>
      <c r="BG66" s="6">
        <f>IF($D$1="浴場用",$J$64,$J$63)</f>
        <v>71</v>
      </c>
      <c r="BH66" s="6">
        <f>IF($D$1="浴場用",$K$64,$K$63)</f>
        <v>76</v>
      </c>
      <c r="BI66" s="6">
        <f>IF($D$1="浴場用",$L$64,$L$63)</f>
        <v>81</v>
      </c>
      <c r="BJ66" s="6">
        <f>IF($D$1="浴場用",$M$64,$M$63)</f>
        <v>85</v>
      </c>
      <c r="BK66" s="6">
        <f>IF($D$1="浴場用",$N$64,$N$63)</f>
        <v>94</v>
      </c>
      <c r="BL66" s="6">
        <f>IF($D$1="浴場用",$O$64,$O$63)</f>
        <v>114</v>
      </c>
      <c r="BM66" s="4" t="s">
        <v>19</v>
      </c>
      <c r="BN66" s="6">
        <f>SUM(BO66:BU66)</f>
        <v>0</v>
      </c>
      <c r="BO66" s="6">
        <f t="shared" ref="BO66:BU66" si="28">AW66*BF66</f>
        <v>0</v>
      </c>
      <c r="BP66" s="6">
        <f t="shared" si="28"/>
        <v>0</v>
      </c>
      <c r="BQ66" s="6">
        <f t="shared" si="28"/>
        <v>0</v>
      </c>
      <c r="BR66" s="6">
        <f t="shared" si="28"/>
        <v>0</v>
      </c>
      <c r="BS66" s="6">
        <f t="shared" si="28"/>
        <v>0</v>
      </c>
      <c r="BT66" s="6">
        <f t="shared" si="28"/>
        <v>0</v>
      </c>
      <c r="BU66" s="6">
        <f t="shared" si="28"/>
        <v>0</v>
      </c>
    </row>
    <row r="67" spans="2:73" ht="18.75" x14ac:dyDescent="0.4">
      <c r="B67" s="147" t="s">
        <v>36</v>
      </c>
      <c r="C67" s="148"/>
      <c r="D67" s="3">
        <f t="shared" ref="D67:D130" si="29">IF($H$1&lt;=1,10,20)</f>
        <v>20</v>
      </c>
      <c r="E67" s="3">
        <f t="shared" ref="E67:E130" si="30">IF($H$1&lt;=1,20,40)</f>
        <v>40</v>
      </c>
      <c r="F67" s="3">
        <f t="shared" ref="F67:F130" si="31">IF($H$1&lt;=1,30,60)</f>
        <v>60</v>
      </c>
      <c r="G67" s="3">
        <f t="shared" ref="G67:G130" si="32">IF($H$1&lt;=1,50,100)</f>
        <v>100</v>
      </c>
      <c r="H67" s="3">
        <f t="shared" ref="H67:H130" si="33">IF($H$1&lt;=1,70,140)</f>
        <v>140</v>
      </c>
      <c r="I67" s="3" t="str">
        <f t="shared" ref="I67:I130" si="34">H67+1&amp;"以上"</f>
        <v>141以上</v>
      </c>
      <c r="J67" s="3" t="str">
        <f t="shared" ref="J67:J130" si="35">$H$1*100+1&amp;"以上"</f>
        <v>201以上</v>
      </c>
      <c r="K67" s="3" t="s">
        <v>20</v>
      </c>
      <c r="L67" s="5">
        <f t="shared" ref="L67:L80" si="36">SUM(U67+AD67)</f>
        <v>1223</v>
      </c>
      <c r="M67" s="6">
        <f t="shared" ref="M67:M80" si="37">IF(B4&gt;D67,D67,B4)</f>
        <v>1</v>
      </c>
      <c r="N67" s="6">
        <f t="shared" ref="N67:N80" si="38">IF(B4&lt;D67,0,IF(B4&gt;E67,E67-D67,B4-D67))</f>
        <v>0</v>
      </c>
      <c r="O67" s="6">
        <f t="shared" ref="O67:O80" si="39">IF(B4&lt;E67,0,IF(B4&gt;F67,F67-E67,B4-E67))</f>
        <v>0</v>
      </c>
      <c r="P67" s="6">
        <f t="shared" ref="P67:P80" si="40">IF(B4&lt;F67,0,IF(B4&gt;G67,G67-F67,B4-F67))</f>
        <v>0</v>
      </c>
      <c r="Q67" s="6">
        <f t="shared" ref="Q67:Q80" si="41">IF(B4&lt;G67,0,IF(B4&gt;H67,H67-G67,B4-G67))</f>
        <v>0</v>
      </c>
      <c r="R67" s="6">
        <f t="shared" ref="R67:R80" si="42">IF(B4&lt;H67,0,B4-H67)</f>
        <v>0</v>
      </c>
      <c r="S67" s="6">
        <f t="shared" ref="S67:S80" si="43">IF(B4&gt;$H$1*100,B4-($H$1*100),0)</f>
        <v>0</v>
      </c>
      <c r="T67" s="4" t="s">
        <v>16</v>
      </c>
      <c r="U67" s="6">
        <f t="shared" si="18"/>
        <v>1144</v>
      </c>
      <c r="V67" s="6">
        <f t="shared" si="19"/>
        <v>79</v>
      </c>
      <c r="W67" s="6">
        <f t="shared" si="20"/>
        <v>100</v>
      </c>
      <c r="X67" s="6">
        <f t="shared" si="21"/>
        <v>118</v>
      </c>
      <c r="Y67" s="6">
        <f t="shared" si="22"/>
        <v>140</v>
      </c>
      <c r="Z67" s="6">
        <f t="shared" si="23"/>
        <v>168</v>
      </c>
      <c r="AA67" s="6">
        <f t="shared" si="24"/>
        <v>198</v>
      </c>
      <c r="AB67" s="6">
        <f t="shared" si="25"/>
        <v>0</v>
      </c>
      <c r="AC67" s="4" t="s">
        <v>19</v>
      </c>
      <c r="AD67" s="6">
        <f t="shared" ref="AD67:AD80" si="44">SUM(AE67:AK67)</f>
        <v>79</v>
      </c>
      <c r="AE67" s="6">
        <f t="shared" ref="AE67:AE80" si="45">M67*V67</f>
        <v>79</v>
      </c>
      <c r="AF67" s="6">
        <f t="shared" ref="AF67:AF80" si="46">N67*W67</f>
        <v>0</v>
      </c>
      <c r="AG67" s="6">
        <f t="shared" ref="AG67:AG80" si="47">O67*X67</f>
        <v>0</v>
      </c>
      <c r="AH67" s="6">
        <f t="shared" ref="AH67:AH80" si="48">P67*Y67</f>
        <v>0</v>
      </c>
      <c r="AI67" s="6">
        <f t="shared" ref="AI67:AI80" si="49">Q67*Z67</f>
        <v>0</v>
      </c>
      <c r="AJ67" s="6">
        <f t="shared" ref="AJ67:AJ80" si="50">R67*AA67</f>
        <v>0</v>
      </c>
      <c r="AK67" s="6">
        <f t="shared" ref="AK67:AK80" si="51">S67*AB67</f>
        <v>0</v>
      </c>
      <c r="AL67" s="172" t="s">
        <v>37</v>
      </c>
      <c r="AM67" s="172"/>
      <c r="AN67" s="3">
        <f t="shared" ref="AN67:AN130" si="52">$H$1*10</f>
        <v>20</v>
      </c>
      <c r="AO67" s="3">
        <f t="shared" ref="AO67:AO130" si="53">$H$1*20</f>
        <v>40</v>
      </c>
      <c r="AP67" s="3">
        <f t="shared" ref="AP67:AP130" si="54">$H$1*30</f>
        <v>60</v>
      </c>
      <c r="AQ67" s="3">
        <f t="shared" ref="AQ67:AQ130" si="55">$H$1*50</f>
        <v>100</v>
      </c>
      <c r="AR67" s="3">
        <f t="shared" ref="AR67:AR130" si="56">$H$1*100</f>
        <v>200</v>
      </c>
      <c r="AS67" s="3">
        <f t="shared" ref="AS67:AS130" si="57">$H$1*500</f>
        <v>1000</v>
      </c>
      <c r="AT67" s="3" t="str">
        <f t="shared" ref="AT67:AT130" si="58">AS67+1&amp;"以上"</f>
        <v>1001以上</v>
      </c>
      <c r="AU67" s="3" t="s">
        <v>33</v>
      </c>
      <c r="AV67" s="5">
        <f t="shared" ref="AV67:AV97" si="59">BE67+BN67</f>
        <v>1066</v>
      </c>
      <c r="AW67" s="6">
        <f t="shared" ref="AW67:AW96" si="60">IF(B4&gt;AN67,AN67,B4)</f>
        <v>1</v>
      </c>
      <c r="AX67" s="6">
        <f t="shared" ref="AX67:AX96" si="61">IF(B4&lt;AN67,0,IF(B4&gt;AO67,AO67-AN67,B4-AN67))</f>
        <v>0</v>
      </c>
      <c r="AY67" s="6">
        <f t="shared" ref="AY67:AY96" si="62">IF(B4&lt;AO67,0,IF(B4&gt;AP67,AP67-AO67,B4-AO67))</f>
        <v>0</v>
      </c>
      <c r="AZ67" s="6">
        <f t="shared" ref="AZ67:AZ96" si="63">IF(B4&lt;AP67,0,IF(B4&gt;AQ67,AQ67-AP67,B4-AP67))</f>
        <v>0</v>
      </c>
      <c r="BA67" s="6">
        <f t="shared" ref="BA67:BA96" si="64">IF(B4&lt;AQ67,0,IF(B4&gt;AR67,AR67-AQ67,B4-AQ67))</f>
        <v>0</v>
      </c>
      <c r="BB67" s="6">
        <f t="shared" ref="BB67:BB96" si="65">IF(B4&lt;AR67,0,IF(B4&gt;AS67,AS67-AR67,B4-AR67))</f>
        <v>0</v>
      </c>
      <c r="BC67" s="6">
        <f t="shared" ref="BC67:BC96" si="66">IF(B4&gt;$H$1*500,B4-($H$1*500),0)</f>
        <v>0</v>
      </c>
      <c r="BD67" s="4" t="s">
        <v>16</v>
      </c>
      <c r="BE67" s="6">
        <f t="shared" si="27"/>
        <v>1066</v>
      </c>
      <c r="BF67" s="6">
        <f t="shared" ref="BF67:BF130" si="67">IF($D$1="浴場用",$I$64,$I$63)</f>
        <v>0</v>
      </c>
      <c r="BG67" s="6">
        <f t="shared" ref="BG67:BG130" si="68">IF($D$1="浴場用",$J$64,$J$63)</f>
        <v>71</v>
      </c>
      <c r="BH67" s="6">
        <f t="shared" ref="BH67:BH130" si="69">IF($D$1="浴場用",$K$64,$K$63)</f>
        <v>76</v>
      </c>
      <c r="BI67" s="6">
        <f t="shared" ref="BI67:BI130" si="70">IF($D$1="浴場用",$L$64,$L$63)</f>
        <v>81</v>
      </c>
      <c r="BJ67" s="6">
        <f t="shared" ref="BJ67:BJ130" si="71">IF($D$1="浴場用",$M$64,$M$63)</f>
        <v>85</v>
      </c>
      <c r="BK67" s="6">
        <f t="shared" ref="BK67:BK130" si="72">IF($D$1="浴場用",$N$64,$N$63)</f>
        <v>94</v>
      </c>
      <c r="BL67" s="6">
        <f t="shared" ref="BL67:BL130" si="73">IF($D$1="浴場用",$O$64,$O$63)</f>
        <v>114</v>
      </c>
      <c r="BM67" s="4" t="s">
        <v>19</v>
      </c>
      <c r="BN67" s="6">
        <f t="shared" ref="BN67:BN97" si="74">SUM(BO67:BU67)</f>
        <v>0</v>
      </c>
      <c r="BO67" s="6">
        <f t="shared" ref="BO67:BO97" si="75">AW67*BF67</f>
        <v>0</v>
      </c>
      <c r="BP67" s="6">
        <f t="shared" ref="BP67:BP97" si="76">AX67*BG67</f>
        <v>0</v>
      </c>
      <c r="BQ67" s="6">
        <f t="shared" ref="BQ67:BQ97" si="77">AY67*BH67</f>
        <v>0</v>
      </c>
      <c r="BR67" s="6">
        <f t="shared" ref="BR67:BR97" si="78">AZ67*BI67</f>
        <v>0</v>
      </c>
      <c r="BS67" s="6">
        <f t="shared" ref="BS67:BS97" si="79">BA67*BJ67</f>
        <v>0</v>
      </c>
      <c r="BT67" s="6">
        <f t="shared" ref="BT67:BT97" si="80">BB67*BK67</f>
        <v>0</v>
      </c>
      <c r="BU67" s="6">
        <f t="shared" ref="BU67:BU97" si="81">BC67*BL67</f>
        <v>0</v>
      </c>
    </row>
    <row r="68" spans="2:73" ht="18.75" x14ac:dyDescent="0.4">
      <c r="B68" s="147" t="s">
        <v>36</v>
      </c>
      <c r="C68" s="148"/>
      <c r="D68" s="3">
        <f t="shared" si="29"/>
        <v>20</v>
      </c>
      <c r="E68" s="3">
        <f t="shared" si="30"/>
        <v>40</v>
      </c>
      <c r="F68" s="3">
        <f t="shared" si="31"/>
        <v>60</v>
      </c>
      <c r="G68" s="3">
        <f t="shared" si="32"/>
        <v>100</v>
      </c>
      <c r="H68" s="3">
        <f t="shared" si="33"/>
        <v>140</v>
      </c>
      <c r="I68" s="3" t="str">
        <f t="shared" si="34"/>
        <v>141以上</v>
      </c>
      <c r="J68" s="3" t="str">
        <f t="shared" si="35"/>
        <v>201以上</v>
      </c>
      <c r="K68" s="3" t="s">
        <v>20</v>
      </c>
      <c r="L68" s="5">
        <f t="shared" si="36"/>
        <v>1302</v>
      </c>
      <c r="M68" s="6">
        <f t="shared" si="37"/>
        <v>2</v>
      </c>
      <c r="N68" s="6">
        <f t="shared" si="38"/>
        <v>0</v>
      </c>
      <c r="O68" s="6">
        <f t="shared" si="39"/>
        <v>0</v>
      </c>
      <c r="P68" s="6">
        <f t="shared" si="40"/>
        <v>0</v>
      </c>
      <c r="Q68" s="6">
        <f t="shared" si="41"/>
        <v>0</v>
      </c>
      <c r="R68" s="6">
        <f t="shared" si="42"/>
        <v>0</v>
      </c>
      <c r="S68" s="6">
        <f t="shared" si="43"/>
        <v>0</v>
      </c>
      <c r="T68" s="4" t="s">
        <v>16</v>
      </c>
      <c r="U68" s="6">
        <f t="shared" si="18"/>
        <v>1144</v>
      </c>
      <c r="V68" s="6">
        <f t="shared" si="19"/>
        <v>79</v>
      </c>
      <c r="W68" s="6">
        <f t="shared" si="20"/>
        <v>100</v>
      </c>
      <c r="X68" s="6">
        <f t="shared" si="21"/>
        <v>118</v>
      </c>
      <c r="Y68" s="6">
        <f t="shared" si="22"/>
        <v>140</v>
      </c>
      <c r="Z68" s="6">
        <f t="shared" si="23"/>
        <v>168</v>
      </c>
      <c r="AA68" s="6">
        <f t="shared" si="24"/>
        <v>198</v>
      </c>
      <c r="AB68" s="6">
        <f t="shared" si="25"/>
        <v>0</v>
      </c>
      <c r="AC68" s="4" t="s">
        <v>19</v>
      </c>
      <c r="AD68" s="6">
        <f t="shared" si="44"/>
        <v>158</v>
      </c>
      <c r="AE68" s="6">
        <f t="shared" si="45"/>
        <v>158</v>
      </c>
      <c r="AF68" s="6">
        <f t="shared" si="46"/>
        <v>0</v>
      </c>
      <c r="AG68" s="6">
        <f t="shared" si="47"/>
        <v>0</v>
      </c>
      <c r="AH68" s="6">
        <f t="shared" si="48"/>
        <v>0</v>
      </c>
      <c r="AI68" s="6">
        <f t="shared" si="49"/>
        <v>0</v>
      </c>
      <c r="AJ68" s="6">
        <f t="shared" si="50"/>
        <v>0</v>
      </c>
      <c r="AK68" s="6">
        <f t="shared" si="51"/>
        <v>0</v>
      </c>
      <c r="AL68" s="172" t="s">
        <v>37</v>
      </c>
      <c r="AM68" s="172"/>
      <c r="AN68" s="3">
        <f t="shared" si="52"/>
        <v>20</v>
      </c>
      <c r="AO68" s="3">
        <f t="shared" si="53"/>
        <v>40</v>
      </c>
      <c r="AP68" s="3">
        <f t="shared" si="54"/>
        <v>60</v>
      </c>
      <c r="AQ68" s="3">
        <f t="shared" si="55"/>
        <v>100</v>
      </c>
      <c r="AR68" s="3">
        <f t="shared" si="56"/>
        <v>200</v>
      </c>
      <c r="AS68" s="3">
        <f t="shared" si="57"/>
        <v>1000</v>
      </c>
      <c r="AT68" s="3" t="str">
        <f t="shared" si="58"/>
        <v>1001以上</v>
      </c>
      <c r="AU68" s="3" t="s">
        <v>33</v>
      </c>
      <c r="AV68" s="5">
        <f t="shared" si="59"/>
        <v>1066</v>
      </c>
      <c r="AW68" s="6">
        <f t="shared" si="60"/>
        <v>2</v>
      </c>
      <c r="AX68" s="6">
        <f t="shared" si="61"/>
        <v>0</v>
      </c>
      <c r="AY68" s="6">
        <f t="shared" si="62"/>
        <v>0</v>
      </c>
      <c r="AZ68" s="6">
        <f t="shared" si="63"/>
        <v>0</v>
      </c>
      <c r="BA68" s="6">
        <f t="shared" si="64"/>
        <v>0</v>
      </c>
      <c r="BB68" s="6">
        <f t="shared" si="65"/>
        <v>0</v>
      </c>
      <c r="BC68" s="6">
        <f t="shared" si="66"/>
        <v>0</v>
      </c>
      <c r="BD68" s="4" t="s">
        <v>16</v>
      </c>
      <c r="BE68" s="6">
        <f t="shared" si="27"/>
        <v>1066</v>
      </c>
      <c r="BF68" s="6">
        <f t="shared" si="67"/>
        <v>0</v>
      </c>
      <c r="BG68" s="6">
        <f t="shared" si="68"/>
        <v>71</v>
      </c>
      <c r="BH68" s="6">
        <f t="shared" si="69"/>
        <v>76</v>
      </c>
      <c r="BI68" s="6">
        <f t="shared" si="70"/>
        <v>81</v>
      </c>
      <c r="BJ68" s="6">
        <f t="shared" si="71"/>
        <v>85</v>
      </c>
      <c r="BK68" s="6">
        <f t="shared" si="72"/>
        <v>94</v>
      </c>
      <c r="BL68" s="6">
        <f t="shared" si="73"/>
        <v>114</v>
      </c>
      <c r="BM68" s="4" t="s">
        <v>19</v>
      </c>
      <c r="BN68" s="6">
        <f t="shared" si="74"/>
        <v>0</v>
      </c>
      <c r="BO68" s="6">
        <f t="shared" si="75"/>
        <v>0</v>
      </c>
      <c r="BP68" s="6">
        <f t="shared" si="76"/>
        <v>0</v>
      </c>
      <c r="BQ68" s="6">
        <f t="shared" si="77"/>
        <v>0</v>
      </c>
      <c r="BR68" s="6">
        <f t="shared" si="78"/>
        <v>0</v>
      </c>
      <c r="BS68" s="6">
        <f t="shared" si="79"/>
        <v>0</v>
      </c>
      <c r="BT68" s="6">
        <f t="shared" si="80"/>
        <v>0</v>
      </c>
      <c r="BU68" s="6">
        <f t="shared" si="81"/>
        <v>0</v>
      </c>
    </row>
    <row r="69" spans="2:73" ht="18.75" x14ac:dyDescent="0.4">
      <c r="B69" s="147" t="s">
        <v>36</v>
      </c>
      <c r="C69" s="148"/>
      <c r="D69" s="3">
        <f t="shared" si="29"/>
        <v>20</v>
      </c>
      <c r="E69" s="3">
        <f t="shared" si="30"/>
        <v>40</v>
      </c>
      <c r="F69" s="3">
        <f t="shared" si="31"/>
        <v>60</v>
      </c>
      <c r="G69" s="3">
        <f t="shared" si="32"/>
        <v>100</v>
      </c>
      <c r="H69" s="3">
        <f t="shared" si="33"/>
        <v>140</v>
      </c>
      <c r="I69" s="3" t="str">
        <f t="shared" si="34"/>
        <v>141以上</v>
      </c>
      <c r="J69" s="3" t="str">
        <f t="shared" si="35"/>
        <v>201以上</v>
      </c>
      <c r="K69" s="3" t="s">
        <v>20</v>
      </c>
      <c r="L69" s="5">
        <f t="shared" si="36"/>
        <v>1381</v>
      </c>
      <c r="M69" s="6">
        <f t="shared" si="37"/>
        <v>3</v>
      </c>
      <c r="N69" s="6">
        <f t="shared" si="38"/>
        <v>0</v>
      </c>
      <c r="O69" s="6">
        <f t="shared" si="39"/>
        <v>0</v>
      </c>
      <c r="P69" s="6">
        <f t="shared" si="40"/>
        <v>0</v>
      </c>
      <c r="Q69" s="6">
        <f t="shared" si="41"/>
        <v>0</v>
      </c>
      <c r="R69" s="6">
        <f t="shared" si="42"/>
        <v>0</v>
      </c>
      <c r="S69" s="6">
        <f t="shared" si="43"/>
        <v>0</v>
      </c>
      <c r="T69" s="4" t="s">
        <v>16</v>
      </c>
      <c r="U69" s="6">
        <f t="shared" si="18"/>
        <v>1144</v>
      </c>
      <c r="V69" s="6">
        <f t="shared" si="19"/>
        <v>79</v>
      </c>
      <c r="W69" s="6">
        <f t="shared" si="20"/>
        <v>100</v>
      </c>
      <c r="X69" s="6">
        <f t="shared" si="21"/>
        <v>118</v>
      </c>
      <c r="Y69" s="6">
        <f t="shared" si="22"/>
        <v>140</v>
      </c>
      <c r="Z69" s="6">
        <f t="shared" si="23"/>
        <v>168</v>
      </c>
      <c r="AA69" s="6">
        <f t="shared" si="24"/>
        <v>198</v>
      </c>
      <c r="AB69" s="6">
        <f t="shared" si="25"/>
        <v>0</v>
      </c>
      <c r="AC69" s="4" t="s">
        <v>19</v>
      </c>
      <c r="AD69" s="6">
        <f t="shared" si="44"/>
        <v>237</v>
      </c>
      <c r="AE69" s="6">
        <f t="shared" si="45"/>
        <v>237</v>
      </c>
      <c r="AF69" s="6">
        <f t="shared" si="46"/>
        <v>0</v>
      </c>
      <c r="AG69" s="6">
        <f t="shared" si="47"/>
        <v>0</v>
      </c>
      <c r="AH69" s="6">
        <f t="shared" si="48"/>
        <v>0</v>
      </c>
      <c r="AI69" s="6">
        <f t="shared" si="49"/>
        <v>0</v>
      </c>
      <c r="AJ69" s="6">
        <f t="shared" si="50"/>
        <v>0</v>
      </c>
      <c r="AK69" s="6">
        <f t="shared" si="51"/>
        <v>0</v>
      </c>
      <c r="AL69" s="172" t="s">
        <v>37</v>
      </c>
      <c r="AM69" s="172"/>
      <c r="AN69" s="3">
        <f t="shared" si="52"/>
        <v>20</v>
      </c>
      <c r="AO69" s="3">
        <f t="shared" si="53"/>
        <v>40</v>
      </c>
      <c r="AP69" s="3">
        <f t="shared" si="54"/>
        <v>60</v>
      </c>
      <c r="AQ69" s="3">
        <f t="shared" si="55"/>
        <v>100</v>
      </c>
      <c r="AR69" s="3">
        <f t="shared" si="56"/>
        <v>200</v>
      </c>
      <c r="AS69" s="3">
        <f t="shared" si="57"/>
        <v>1000</v>
      </c>
      <c r="AT69" s="3" t="str">
        <f t="shared" si="58"/>
        <v>1001以上</v>
      </c>
      <c r="AU69" s="3" t="s">
        <v>33</v>
      </c>
      <c r="AV69" s="5">
        <f t="shared" si="59"/>
        <v>1066</v>
      </c>
      <c r="AW69" s="6">
        <f t="shared" si="60"/>
        <v>3</v>
      </c>
      <c r="AX69" s="6">
        <f t="shared" si="61"/>
        <v>0</v>
      </c>
      <c r="AY69" s="6">
        <f t="shared" si="62"/>
        <v>0</v>
      </c>
      <c r="AZ69" s="6">
        <f t="shared" si="63"/>
        <v>0</v>
      </c>
      <c r="BA69" s="6">
        <f t="shared" si="64"/>
        <v>0</v>
      </c>
      <c r="BB69" s="6">
        <f t="shared" si="65"/>
        <v>0</v>
      </c>
      <c r="BC69" s="6">
        <f t="shared" si="66"/>
        <v>0</v>
      </c>
      <c r="BD69" s="4" t="s">
        <v>16</v>
      </c>
      <c r="BE69" s="6">
        <f t="shared" si="27"/>
        <v>1066</v>
      </c>
      <c r="BF69" s="6">
        <f t="shared" si="67"/>
        <v>0</v>
      </c>
      <c r="BG69" s="6">
        <f t="shared" si="68"/>
        <v>71</v>
      </c>
      <c r="BH69" s="6">
        <f t="shared" si="69"/>
        <v>76</v>
      </c>
      <c r="BI69" s="6">
        <f t="shared" si="70"/>
        <v>81</v>
      </c>
      <c r="BJ69" s="6">
        <f t="shared" si="71"/>
        <v>85</v>
      </c>
      <c r="BK69" s="6">
        <f t="shared" si="72"/>
        <v>94</v>
      </c>
      <c r="BL69" s="6">
        <f t="shared" si="73"/>
        <v>114</v>
      </c>
      <c r="BM69" s="4" t="s">
        <v>19</v>
      </c>
      <c r="BN69" s="6">
        <f t="shared" si="74"/>
        <v>0</v>
      </c>
      <c r="BO69" s="6">
        <f t="shared" si="75"/>
        <v>0</v>
      </c>
      <c r="BP69" s="6">
        <f t="shared" si="76"/>
        <v>0</v>
      </c>
      <c r="BQ69" s="6">
        <f t="shared" si="77"/>
        <v>0</v>
      </c>
      <c r="BR69" s="6">
        <f t="shared" si="78"/>
        <v>0</v>
      </c>
      <c r="BS69" s="6">
        <f t="shared" si="79"/>
        <v>0</v>
      </c>
      <c r="BT69" s="6">
        <f t="shared" si="80"/>
        <v>0</v>
      </c>
      <c r="BU69" s="6">
        <f t="shared" si="81"/>
        <v>0</v>
      </c>
    </row>
    <row r="70" spans="2:73" ht="18.75" x14ac:dyDescent="0.4">
      <c r="B70" s="147" t="s">
        <v>36</v>
      </c>
      <c r="C70" s="148"/>
      <c r="D70" s="3">
        <f t="shared" si="29"/>
        <v>20</v>
      </c>
      <c r="E70" s="3">
        <f t="shared" si="30"/>
        <v>40</v>
      </c>
      <c r="F70" s="3">
        <f t="shared" si="31"/>
        <v>60</v>
      </c>
      <c r="G70" s="3">
        <f t="shared" si="32"/>
        <v>100</v>
      </c>
      <c r="H70" s="3">
        <f t="shared" si="33"/>
        <v>140</v>
      </c>
      <c r="I70" s="3" t="str">
        <f t="shared" si="34"/>
        <v>141以上</v>
      </c>
      <c r="J70" s="3" t="str">
        <f t="shared" si="35"/>
        <v>201以上</v>
      </c>
      <c r="K70" s="3" t="s">
        <v>20</v>
      </c>
      <c r="L70" s="5">
        <f t="shared" si="36"/>
        <v>1460</v>
      </c>
      <c r="M70" s="6">
        <f t="shared" si="37"/>
        <v>4</v>
      </c>
      <c r="N70" s="6">
        <f t="shared" si="38"/>
        <v>0</v>
      </c>
      <c r="O70" s="6">
        <f t="shared" si="39"/>
        <v>0</v>
      </c>
      <c r="P70" s="6">
        <f t="shared" si="40"/>
        <v>0</v>
      </c>
      <c r="Q70" s="6">
        <f t="shared" si="41"/>
        <v>0</v>
      </c>
      <c r="R70" s="6">
        <f t="shared" si="42"/>
        <v>0</v>
      </c>
      <c r="S70" s="6">
        <f t="shared" si="43"/>
        <v>0</v>
      </c>
      <c r="T70" s="4" t="s">
        <v>16</v>
      </c>
      <c r="U70" s="6">
        <f t="shared" si="18"/>
        <v>1144</v>
      </c>
      <c r="V70" s="6">
        <f t="shared" si="19"/>
        <v>79</v>
      </c>
      <c r="W70" s="6">
        <f t="shared" si="20"/>
        <v>100</v>
      </c>
      <c r="X70" s="6">
        <f t="shared" si="21"/>
        <v>118</v>
      </c>
      <c r="Y70" s="6">
        <f t="shared" si="22"/>
        <v>140</v>
      </c>
      <c r="Z70" s="6">
        <f t="shared" si="23"/>
        <v>168</v>
      </c>
      <c r="AA70" s="6">
        <f t="shared" si="24"/>
        <v>198</v>
      </c>
      <c r="AB70" s="6">
        <f t="shared" si="25"/>
        <v>0</v>
      </c>
      <c r="AC70" s="4" t="s">
        <v>19</v>
      </c>
      <c r="AD70" s="6">
        <f t="shared" si="44"/>
        <v>316</v>
      </c>
      <c r="AE70" s="6">
        <f t="shared" si="45"/>
        <v>316</v>
      </c>
      <c r="AF70" s="6">
        <f t="shared" si="46"/>
        <v>0</v>
      </c>
      <c r="AG70" s="6">
        <f t="shared" si="47"/>
        <v>0</v>
      </c>
      <c r="AH70" s="6">
        <f t="shared" si="48"/>
        <v>0</v>
      </c>
      <c r="AI70" s="6">
        <f t="shared" si="49"/>
        <v>0</v>
      </c>
      <c r="AJ70" s="6">
        <f t="shared" si="50"/>
        <v>0</v>
      </c>
      <c r="AK70" s="6">
        <f t="shared" si="51"/>
        <v>0</v>
      </c>
      <c r="AL70" s="172" t="s">
        <v>37</v>
      </c>
      <c r="AM70" s="172"/>
      <c r="AN70" s="3">
        <f t="shared" si="52"/>
        <v>20</v>
      </c>
      <c r="AO70" s="3">
        <f t="shared" si="53"/>
        <v>40</v>
      </c>
      <c r="AP70" s="3">
        <f t="shared" si="54"/>
        <v>60</v>
      </c>
      <c r="AQ70" s="3">
        <f t="shared" si="55"/>
        <v>100</v>
      </c>
      <c r="AR70" s="3">
        <f t="shared" si="56"/>
        <v>200</v>
      </c>
      <c r="AS70" s="3">
        <f t="shared" si="57"/>
        <v>1000</v>
      </c>
      <c r="AT70" s="3" t="str">
        <f t="shared" si="58"/>
        <v>1001以上</v>
      </c>
      <c r="AU70" s="3" t="s">
        <v>33</v>
      </c>
      <c r="AV70" s="5">
        <f t="shared" si="59"/>
        <v>1066</v>
      </c>
      <c r="AW70" s="6">
        <f t="shared" si="60"/>
        <v>4</v>
      </c>
      <c r="AX70" s="6">
        <f t="shared" si="61"/>
        <v>0</v>
      </c>
      <c r="AY70" s="6">
        <f t="shared" si="62"/>
        <v>0</v>
      </c>
      <c r="AZ70" s="6">
        <f t="shared" si="63"/>
        <v>0</v>
      </c>
      <c r="BA70" s="6">
        <f t="shared" si="64"/>
        <v>0</v>
      </c>
      <c r="BB70" s="6">
        <f t="shared" si="65"/>
        <v>0</v>
      </c>
      <c r="BC70" s="6">
        <f t="shared" si="66"/>
        <v>0</v>
      </c>
      <c r="BD70" s="4" t="s">
        <v>16</v>
      </c>
      <c r="BE70" s="6">
        <f t="shared" si="27"/>
        <v>1066</v>
      </c>
      <c r="BF70" s="6">
        <f t="shared" si="67"/>
        <v>0</v>
      </c>
      <c r="BG70" s="6">
        <f t="shared" si="68"/>
        <v>71</v>
      </c>
      <c r="BH70" s="6">
        <f t="shared" si="69"/>
        <v>76</v>
      </c>
      <c r="BI70" s="6">
        <f t="shared" si="70"/>
        <v>81</v>
      </c>
      <c r="BJ70" s="6">
        <f t="shared" si="71"/>
        <v>85</v>
      </c>
      <c r="BK70" s="6">
        <f t="shared" si="72"/>
        <v>94</v>
      </c>
      <c r="BL70" s="6">
        <f t="shared" si="73"/>
        <v>114</v>
      </c>
      <c r="BM70" s="4" t="s">
        <v>19</v>
      </c>
      <c r="BN70" s="6">
        <f t="shared" si="74"/>
        <v>0</v>
      </c>
      <c r="BO70" s="6">
        <f t="shared" si="75"/>
        <v>0</v>
      </c>
      <c r="BP70" s="6">
        <f t="shared" si="76"/>
        <v>0</v>
      </c>
      <c r="BQ70" s="6">
        <f t="shared" si="77"/>
        <v>0</v>
      </c>
      <c r="BR70" s="6">
        <f t="shared" si="78"/>
        <v>0</v>
      </c>
      <c r="BS70" s="6">
        <f t="shared" si="79"/>
        <v>0</v>
      </c>
      <c r="BT70" s="6">
        <f t="shared" si="80"/>
        <v>0</v>
      </c>
      <c r="BU70" s="6">
        <f t="shared" si="81"/>
        <v>0</v>
      </c>
    </row>
    <row r="71" spans="2:73" ht="18.75" x14ac:dyDescent="0.4">
      <c r="B71" s="147" t="s">
        <v>36</v>
      </c>
      <c r="C71" s="148"/>
      <c r="D71" s="3">
        <f t="shared" si="29"/>
        <v>20</v>
      </c>
      <c r="E71" s="3">
        <f t="shared" si="30"/>
        <v>40</v>
      </c>
      <c r="F71" s="3">
        <f t="shared" si="31"/>
        <v>60</v>
      </c>
      <c r="G71" s="3">
        <f t="shared" si="32"/>
        <v>100</v>
      </c>
      <c r="H71" s="3">
        <f t="shared" si="33"/>
        <v>140</v>
      </c>
      <c r="I71" s="3" t="str">
        <f t="shared" si="34"/>
        <v>141以上</v>
      </c>
      <c r="J71" s="3" t="str">
        <f t="shared" si="35"/>
        <v>201以上</v>
      </c>
      <c r="K71" s="3" t="s">
        <v>20</v>
      </c>
      <c r="L71" s="5">
        <f t="shared" si="36"/>
        <v>1539</v>
      </c>
      <c r="M71" s="6">
        <f t="shared" si="37"/>
        <v>5</v>
      </c>
      <c r="N71" s="6">
        <f t="shared" si="38"/>
        <v>0</v>
      </c>
      <c r="O71" s="6">
        <f t="shared" si="39"/>
        <v>0</v>
      </c>
      <c r="P71" s="6">
        <f t="shared" si="40"/>
        <v>0</v>
      </c>
      <c r="Q71" s="6">
        <f t="shared" si="41"/>
        <v>0</v>
      </c>
      <c r="R71" s="6">
        <f t="shared" si="42"/>
        <v>0</v>
      </c>
      <c r="S71" s="6">
        <f t="shared" si="43"/>
        <v>0</v>
      </c>
      <c r="T71" s="4" t="s">
        <v>16</v>
      </c>
      <c r="U71" s="6">
        <f t="shared" si="18"/>
        <v>1144</v>
      </c>
      <c r="V71" s="6">
        <f t="shared" si="19"/>
        <v>79</v>
      </c>
      <c r="W71" s="6">
        <f t="shared" si="20"/>
        <v>100</v>
      </c>
      <c r="X71" s="6">
        <f t="shared" si="21"/>
        <v>118</v>
      </c>
      <c r="Y71" s="6">
        <f t="shared" si="22"/>
        <v>140</v>
      </c>
      <c r="Z71" s="6">
        <f t="shared" si="23"/>
        <v>168</v>
      </c>
      <c r="AA71" s="6">
        <f t="shared" si="24"/>
        <v>198</v>
      </c>
      <c r="AB71" s="6">
        <f t="shared" si="25"/>
        <v>0</v>
      </c>
      <c r="AC71" s="4" t="s">
        <v>19</v>
      </c>
      <c r="AD71" s="6">
        <f t="shared" si="44"/>
        <v>395</v>
      </c>
      <c r="AE71" s="6">
        <f t="shared" si="45"/>
        <v>395</v>
      </c>
      <c r="AF71" s="6">
        <f t="shared" si="46"/>
        <v>0</v>
      </c>
      <c r="AG71" s="6">
        <f t="shared" si="47"/>
        <v>0</v>
      </c>
      <c r="AH71" s="6">
        <f t="shared" si="48"/>
        <v>0</v>
      </c>
      <c r="AI71" s="6">
        <f t="shared" si="49"/>
        <v>0</v>
      </c>
      <c r="AJ71" s="6">
        <f t="shared" si="50"/>
        <v>0</v>
      </c>
      <c r="AK71" s="6">
        <f t="shared" si="51"/>
        <v>0</v>
      </c>
      <c r="AL71" s="172" t="s">
        <v>37</v>
      </c>
      <c r="AM71" s="172"/>
      <c r="AN71" s="3">
        <f t="shared" si="52"/>
        <v>20</v>
      </c>
      <c r="AO71" s="3">
        <f t="shared" si="53"/>
        <v>40</v>
      </c>
      <c r="AP71" s="3">
        <f t="shared" si="54"/>
        <v>60</v>
      </c>
      <c r="AQ71" s="3">
        <f t="shared" si="55"/>
        <v>100</v>
      </c>
      <c r="AR71" s="3">
        <f t="shared" si="56"/>
        <v>200</v>
      </c>
      <c r="AS71" s="3">
        <f t="shared" si="57"/>
        <v>1000</v>
      </c>
      <c r="AT71" s="3" t="str">
        <f t="shared" si="58"/>
        <v>1001以上</v>
      </c>
      <c r="AU71" s="3" t="s">
        <v>33</v>
      </c>
      <c r="AV71" s="5">
        <f t="shared" si="59"/>
        <v>1066</v>
      </c>
      <c r="AW71" s="6">
        <f t="shared" si="60"/>
        <v>5</v>
      </c>
      <c r="AX71" s="6">
        <f t="shared" si="61"/>
        <v>0</v>
      </c>
      <c r="AY71" s="6">
        <f t="shared" si="62"/>
        <v>0</v>
      </c>
      <c r="AZ71" s="6">
        <f t="shared" si="63"/>
        <v>0</v>
      </c>
      <c r="BA71" s="6">
        <f t="shared" si="64"/>
        <v>0</v>
      </c>
      <c r="BB71" s="6">
        <f t="shared" si="65"/>
        <v>0</v>
      </c>
      <c r="BC71" s="6">
        <f t="shared" si="66"/>
        <v>0</v>
      </c>
      <c r="BD71" s="4" t="s">
        <v>16</v>
      </c>
      <c r="BE71" s="6">
        <f t="shared" si="27"/>
        <v>1066</v>
      </c>
      <c r="BF71" s="6">
        <f t="shared" si="67"/>
        <v>0</v>
      </c>
      <c r="BG71" s="6">
        <f t="shared" si="68"/>
        <v>71</v>
      </c>
      <c r="BH71" s="6">
        <f t="shared" si="69"/>
        <v>76</v>
      </c>
      <c r="BI71" s="6">
        <f t="shared" si="70"/>
        <v>81</v>
      </c>
      <c r="BJ71" s="6">
        <f t="shared" si="71"/>
        <v>85</v>
      </c>
      <c r="BK71" s="6">
        <f t="shared" si="72"/>
        <v>94</v>
      </c>
      <c r="BL71" s="6">
        <f t="shared" si="73"/>
        <v>114</v>
      </c>
      <c r="BM71" s="4" t="s">
        <v>19</v>
      </c>
      <c r="BN71" s="6">
        <f t="shared" si="74"/>
        <v>0</v>
      </c>
      <c r="BO71" s="6">
        <f t="shared" si="75"/>
        <v>0</v>
      </c>
      <c r="BP71" s="6">
        <f t="shared" si="76"/>
        <v>0</v>
      </c>
      <c r="BQ71" s="6">
        <f t="shared" si="77"/>
        <v>0</v>
      </c>
      <c r="BR71" s="6">
        <f t="shared" si="78"/>
        <v>0</v>
      </c>
      <c r="BS71" s="6">
        <f t="shared" si="79"/>
        <v>0</v>
      </c>
      <c r="BT71" s="6">
        <f t="shared" si="80"/>
        <v>0</v>
      </c>
      <c r="BU71" s="6">
        <f t="shared" si="81"/>
        <v>0</v>
      </c>
    </row>
    <row r="72" spans="2:73" ht="18.75" x14ac:dyDescent="0.4">
      <c r="B72" s="147" t="s">
        <v>36</v>
      </c>
      <c r="C72" s="148"/>
      <c r="D72" s="3">
        <f t="shared" si="29"/>
        <v>20</v>
      </c>
      <c r="E72" s="3">
        <f t="shared" si="30"/>
        <v>40</v>
      </c>
      <c r="F72" s="3">
        <f t="shared" si="31"/>
        <v>60</v>
      </c>
      <c r="G72" s="3">
        <f t="shared" si="32"/>
        <v>100</v>
      </c>
      <c r="H72" s="3">
        <f t="shared" si="33"/>
        <v>140</v>
      </c>
      <c r="I72" s="3" t="str">
        <f t="shared" si="34"/>
        <v>141以上</v>
      </c>
      <c r="J72" s="3" t="str">
        <f t="shared" si="35"/>
        <v>201以上</v>
      </c>
      <c r="K72" s="3" t="s">
        <v>20</v>
      </c>
      <c r="L72" s="5">
        <f t="shared" si="36"/>
        <v>1618</v>
      </c>
      <c r="M72" s="6">
        <f t="shared" si="37"/>
        <v>6</v>
      </c>
      <c r="N72" s="6">
        <f t="shared" si="38"/>
        <v>0</v>
      </c>
      <c r="O72" s="6">
        <f t="shared" si="39"/>
        <v>0</v>
      </c>
      <c r="P72" s="6">
        <f t="shared" si="40"/>
        <v>0</v>
      </c>
      <c r="Q72" s="6">
        <f t="shared" si="41"/>
        <v>0</v>
      </c>
      <c r="R72" s="6">
        <f t="shared" si="42"/>
        <v>0</v>
      </c>
      <c r="S72" s="6">
        <f t="shared" si="43"/>
        <v>0</v>
      </c>
      <c r="T72" s="4" t="s">
        <v>16</v>
      </c>
      <c r="U72" s="6">
        <f t="shared" si="18"/>
        <v>1144</v>
      </c>
      <c r="V72" s="6">
        <f t="shared" si="19"/>
        <v>79</v>
      </c>
      <c r="W72" s="6">
        <f t="shared" si="20"/>
        <v>100</v>
      </c>
      <c r="X72" s="6">
        <f t="shared" si="21"/>
        <v>118</v>
      </c>
      <c r="Y72" s="6">
        <f t="shared" si="22"/>
        <v>140</v>
      </c>
      <c r="Z72" s="6">
        <f t="shared" si="23"/>
        <v>168</v>
      </c>
      <c r="AA72" s="6">
        <f t="shared" si="24"/>
        <v>198</v>
      </c>
      <c r="AB72" s="6">
        <f t="shared" si="25"/>
        <v>0</v>
      </c>
      <c r="AC72" s="4" t="s">
        <v>19</v>
      </c>
      <c r="AD72" s="6">
        <f t="shared" si="44"/>
        <v>474</v>
      </c>
      <c r="AE72" s="6">
        <f t="shared" si="45"/>
        <v>474</v>
      </c>
      <c r="AF72" s="6">
        <f t="shared" si="46"/>
        <v>0</v>
      </c>
      <c r="AG72" s="6">
        <f t="shared" si="47"/>
        <v>0</v>
      </c>
      <c r="AH72" s="6">
        <f t="shared" si="48"/>
        <v>0</v>
      </c>
      <c r="AI72" s="6">
        <f t="shared" si="49"/>
        <v>0</v>
      </c>
      <c r="AJ72" s="6">
        <f t="shared" si="50"/>
        <v>0</v>
      </c>
      <c r="AK72" s="6">
        <f t="shared" si="51"/>
        <v>0</v>
      </c>
      <c r="AL72" s="172" t="s">
        <v>37</v>
      </c>
      <c r="AM72" s="172"/>
      <c r="AN72" s="3">
        <f t="shared" si="52"/>
        <v>20</v>
      </c>
      <c r="AO72" s="3">
        <f t="shared" si="53"/>
        <v>40</v>
      </c>
      <c r="AP72" s="3">
        <f t="shared" si="54"/>
        <v>60</v>
      </c>
      <c r="AQ72" s="3">
        <f t="shared" si="55"/>
        <v>100</v>
      </c>
      <c r="AR72" s="3">
        <f t="shared" si="56"/>
        <v>200</v>
      </c>
      <c r="AS72" s="3">
        <f t="shared" si="57"/>
        <v>1000</v>
      </c>
      <c r="AT72" s="3" t="str">
        <f t="shared" si="58"/>
        <v>1001以上</v>
      </c>
      <c r="AU72" s="3" t="s">
        <v>33</v>
      </c>
      <c r="AV72" s="5">
        <f t="shared" si="59"/>
        <v>1066</v>
      </c>
      <c r="AW72" s="6">
        <f t="shared" si="60"/>
        <v>6</v>
      </c>
      <c r="AX72" s="6">
        <f t="shared" si="61"/>
        <v>0</v>
      </c>
      <c r="AY72" s="6">
        <f t="shared" si="62"/>
        <v>0</v>
      </c>
      <c r="AZ72" s="6">
        <f t="shared" si="63"/>
        <v>0</v>
      </c>
      <c r="BA72" s="6">
        <f t="shared" si="64"/>
        <v>0</v>
      </c>
      <c r="BB72" s="6">
        <f t="shared" si="65"/>
        <v>0</v>
      </c>
      <c r="BC72" s="6">
        <f t="shared" si="66"/>
        <v>0</v>
      </c>
      <c r="BD72" s="4" t="s">
        <v>16</v>
      </c>
      <c r="BE72" s="6">
        <f t="shared" si="27"/>
        <v>1066</v>
      </c>
      <c r="BF72" s="6">
        <f t="shared" si="67"/>
        <v>0</v>
      </c>
      <c r="BG72" s="6">
        <f t="shared" si="68"/>
        <v>71</v>
      </c>
      <c r="BH72" s="6">
        <f t="shared" si="69"/>
        <v>76</v>
      </c>
      <c r="BI72" s="6">
        <f t="shared" si="70"/>
        <v>81</v>
      </c>
      <c r="BJ72" s="6">
        <f t="shared" si="71"/>
        <v>85</v>
      </c>
      <c r="BK72" s="6">
        <f t="shared" si="72"/>
        <v>94</v>
      </c>
      <c r="BL72" s="6">
        <f t="shared" si="73"/>
        <v>114</v>
      </c>
      <c r="BM72" s="4" t="s">
        <v>19</v>
      </c>
      <c r="BN72" s="6">
        <f t="shared" si="74"/>
        <v>0</v>
      </c>
      <c r="BO72" s="6">
        <f t="shared" si="75"/>
        <v>0</v>
      </c>
      <c r="BP72" s="6">
        <f t="shared" si="76"/>
        <v>0</v>
      </c>
      <c r="BQ72" s="6">
        <f t="shared" si="77"/>
        <v>0</v>
      </c>
      <c r="BR72" s="6">
        <f t="shared" si="78"/>
        <v>0</v>
      </c>
      <c r="BS72" s="6">
        <f t="shared" si="79"/>
        <v>0</v>
      </c>
      <c r="BT72" s="6">
        <f t="shared" si="80"/>
        <v>0</v>
      </c>
      <c r="BU72" s="6">
        <f t="shared" si="81"/>
        <v>0</v>
      </c>
    </row>
    <row r="73" spans="2:73" ht="18.75" x14ac:dyDescent="0.4">
      <c r="B73" s="147" t="s">
        <v>36</v>
      </c>
      <c r="C73" s="148"/>
      <c r="D73" s="3">
        <f t="shared" si="29"/>
        <v>20</v>
      </c>
      <c r="E73" s="3">
        <f t="shared" si="30"/>
        <v>40</v>
      </c>
      <c r="F73" s="3">
        <f t="shared" si="31"/>
        <v>60</v>
      </c>
      <c r="G73" s="3">
        <f t="shared" si="32"/>
        <v>100</v>
      </c>
      <c r="H73" s="3">
        <f t="shared" si="33"/>
        <v>140</v>
      </c>
      <c r="I73" s="3" t="str">
        <f t="shared" si="34"/>
        <v>141以上</v>
      </c>
      <c r="J73" s="3" t="str">
        <f t="shared" si="35"/>
        <v>201以上</v>
      </c>
      <c r="K73" s="3" t="s">
        <v>20</v>
      </c>
      <c r="L73" s="5">
        <f t="shared" si="36"/>
        <v>1697</v>
      </c>
      <c r="M73" s="6">
        <f t="shared" si="37"/>
        <v>7</v>
      </c>
      <c r="N73" s="6">
        <f t="shared" si="38"/>
        <v>0</v>
      </c>
      <c r="O73" s="6">
        <f t="shared" si="39"/>
        <v>0</v>
      </c>
      <c r="P73" s="6">
        <f t="shared" si="40"/>
        <v>0</v>
      </c>
      <c r="Q73" s="6">
        <f t="shared" si="41"/>
        <v>0</v>
      </c>
      <c r="R73" s="6">
        <f t="shared" si="42"/>
        <v>0</v>
      </c>
      <c r="S73" s="6">
        <f t="shared" si="43"/>
        <v>0</v>
      </c>
      <c r="T73" s="4" t="s">
        <v>16</v>
      </c>
      <c r="U73" s="6">
        <f t="shared" si="18"/>
        <v>1144</v>
      </c>
      <c r="V73" s="6">
        <f t="shared" si="19"/>
        <v>79</v>
      </c>
      <c r="W73" s="6">
        <f t="shared" si="20"/>
        <v>100</v>
      </c>
      <c r="X73" s="6">
        <f t="shared" si="21"/>
        <v>118</v>
      </c>
      <c r="Y73" s="6">
        <f t="shared" si="22"/>
        <v>140</v>
      </c>
      <c r="Z73" s="6">
        <f t="shared" si="23"/>
        <v>168</v>
      </c>
      <c r="AA73" s="6">
        <f t="shared" si="24"/>
        <v>198</v>
      </c>
      <c r="AB73" s="6">
        <f t="shared" si="25"/>
        <v>0</v>
      </c>
      <c r="AC73" s="4" t="s">
        <v>19</v>
      </c>
      <c r="AD73" s="6">
        <f t="shared" si="44"/>
        <v>553</v>
      </c>
      <c r="AE73" s="6">
        <f t="shared" si="45"/>
        <v>553</v>
      </c>
      <c r="AF73" s="6">
        <f t="shared" si="46"/>
        <v>0</v>
      </c>
      <c r="AG73" s="6">
        <f t="shared" si="47"/>
        <v>0</v>
      </c>
      <c r="AH73" s="6">
        <f t="shared" si="48"/>
        <v>0</v>
      </c>
      <c r="AI73" s="6">
        <f t="shared" si="49"/>
        <v>0</v>
      </c>
      <c r="AJ73" s="6">
        <f t="shared" si="50"/>
        <v>0</v>
      </c>
      <c r="AK73" s="6">
        <f t="shared" si="51"/>
        <v>0</v>
      </c>
      <c r="AL73" s="172" t="s">
        <v>37</v>
      </c>
      <c r="AM73" s="172"/>
      <c r="AN73" s="3">
        <f t="shared" si="52"/>
        <v>20</v>
      </c>
      <c r="AO73" s="3">
        <f t="shared" si="53"/>
        <v>40</v>
      </c>
      <c r="AP73" s="3">
        <f t="shared" si="54"/>
        <v>60</v>
      </c>
      <c r="AQ73" s="3">
        <f t="shared" si="55"/>
        <v>100</v>
      </c>
      <c r="AR73" s="3">
        <f t="shared" si="56"/>
        <v>200</v>
      </c>
      <c r="AS73" s="3">
        <f t="shared" si="57"/>
        <v>1000</v>
      </c>
      <c r="AT73" s="3" t="str">
        <f t="shared" si="58"/>
        <v>1001以上</v>
      </c>
      <c r="AU73" s="3" t="s">
        <v>33</v>
      </c>
      <c r="AV73" s="5">
        <f t="shared" si="59"/>
        <v>1066</v>
      </c>
      <c r="AW73" s="6">
        <f t="shared" si="60"/>
        <v>7</v>
      </c>
      <c r="AX73" s="6">
        <f t="shared" si="61"/>
        <v>0</v>
      </c>
      <c r="AY73" s="6">
        <f t="shared" si="62"/>
        <v>0</v>
      </c>
      <c r="AZ73" s="6">
        <f t="shared" si="63"/>
        <v>0</v>
      </c>
      <c r="BA73" s="6">
        <f t="shared" si="64"/>
        <v>0</v>
      </c>
      <c r="BB73" s="6">
        <f t="shared" si="65"/>
        <v>0</v>
      </c>
      <c r="BC73" s="6">
        <f t="shared" si="66"/>
        <v>0</v>
      </c>
      <c r="BD73" s="4" t="s">
        <v>16</v>
      </c>
      <c r="BE73" s="6">
        <f t="shared" si="27"/>
        <v>1066</v>
      </c>
      <c r="BF73" s="6">
        <f t="shared" si="67"/>
        <v>0</v>
      </c>
      <c r="BG73" s="6">
        <f t="shared" si="68"/>
        <v>71</v>
      </c>
      <c r="BH73" s="6">
        <f t="shared" si="69"/>
        <v>76</v>
      </c>
      <c r="BI73" s="6">
        <f t="shared" si="70"/>
        <v>81</v>
      </c>
      <c r="BJ73" s="6">
        <f t="shared" si="71"/>
        <v>85</v>
      </c>
      <c r="BK73" s="6">
        <f t="shared" si="72"/>
        <v>94</v>
      </c>
      <c r="BL73" s="6">
        <f t="shared" si="73"/>
        <v>114</v>
      </c>
      <c r="BM73" s="4" t="s">
        <v>19</v>
      </c>
      <c r="BN73" s="6">
        <f t="shared" si="74"/>
        <v>0</v>
      </c>
      <c r="BO73" s="6">
        <f t="shared" si="75"/>
        <v>0</v>
      </c>
      <c r="BP73" s="6">
        <f t="shared" si="76"/>
        <v>0</v>
      </c>
      <c r="BQ73" s="6">
        <f t="shared" si="77"/>
        <v>0</v>
      </c>
      <c r="BR73" s="6">
        <f t="shared" si="78"/>
        <v>0</v>
      </c>
      <c r="BS73" s="6">
        <f t="shared" si="79"/>
        <v>0</v>
      </c>
      <c r="BT73" s="6">
        <f t="shared" si="80"/>
        <v>0</v>
      </c>
      <c r="BU73" s="6">
        <f t="shared" si="81"/>
        <v>0</v>
      </c>
    </row>
    <row r="74" spans="2:73" ht="18.75" x14ac:dyDescent="0.4">
      <c r="B74" s="147" t="s">
        <v>36</v>
      </c>
      <c r="C74" s="148"/>
      <c r="D74" s="3">
        <f t="shared" si="29"/>
        <v>20</v>
      </c>
      <c r="E74" s="3">
        <f t="shared" si="30"/>
        <v>40</v>
      </c>
      <c r="F74" s="3">
        <f t="shared" si="31"/>
        <v>60</v>
      </c>
      <c r="G74" s="3">
        <f t="shared" si="32"/>
        <v>100</v>
      </c>
      <c r="H74" s="3">
        <f t="shared" si="33"/>
        <v>140</v>
      </c>
      <c r="I74" s="3" t="str">
        <f t="shared" si="34"/>
        <v>141以上</v>
      </c>
      <c r="J74" s="3" t="str">
        <f t="shared" si="35"/>
        <v>201以上</v>
      </c>
      <c r="K74" s="3" t="s">
        <v>20</v>
      </c>
      <c r="L74" s="5">
        <f t="shared" si="36"/>
        <v>1776</v>
      </c>
      <c r="M74" s="6">
        <f t="shared" si="37"/>
        <v>8</v>
      </c>
      <c r="N74" s="6">
        <f t="shared" si="38"/>
        <v>0</v>
      </c>
      <c r="O74" s="6">
        <f t="shared" si="39"/>
        <v>0</v>
      </c>
      <c r="P74" s="6">
        <f t="shared" si="40"/>
        <v>0</v>
      </c>
      <c r="Q74" s="6">
        <f t="shared" si="41"/>
        <v>0</v>
      </c>
      <c r="R74" s="6">
        <f t="shared" si="42"/>
        <v>0</v>
      </c>
      <c r="S74" s="6">
        <f t="shared" si="43"/>
        <v>0</v>
      </c>
      <c r="T74" s="4" t="s">
        <v>16</v>
      </c>
      <c r="U74" s="6">
        <f t="shared" si="18"/>
        <v>1144</v>
      </c>
      <c r="V74" s="6">
        <f t="shared" si="19"/>
        <v>79</v>
      </c>
      <c r="W74" s="6">
        <f t="shared" si="20"/>
        <v>100</v>
      </c>
      <c r="X74" s="6">
        <f t="shared" si="21"/>
        <v>118</v>
      </c>
      <c r="Y74" s="6">
        <f t="shared" si="22"/>
        <v>140</v>
      </c>
      <c r="Z74" s="6">
        <f t="shared" si="23"/>
        <v>168</v>
      </c>
      <c r="AA74" s="6">
        <f t="shared" si="24"/>
        <v>198</v>
      </c>
      <c r="AB74" s="6">
        <f t="shared" si="25"/>
        <v>0</v>
      </c>
      <c r="AC74" s="4" t="s">
        <v>19</v>
      </c>
      <c r="AD74" s="6">
        <f t="shared" si="44"/>
        <v>632</v>
      </c>
      <c r="AE74" s="6">
        <f t="shared" si="45"/>
        <v>632</v>
      </c>
      <c r="AF74" s="6">
        <f t="shared" si="46"/>
        <v>0</v>
      </c>
      <c r="AG74" s="6">
        <f t="shared" si="47"/>
        <v>0</v>
      </c>
      <c r="AH74" s="6">
        <f t="shared" si="48"/>
        <v>0</v>
      </c>
      <c r="AI74" s="6">
        <f t="shared" si="49"/>
        <v>0</v>
      </c>
      <c r="AJ74" s="6">
        <f t="shared" si="50"/>
        <v>0</v>
      </c>
      <c r="AK74" s="6">
        <f t="shared" si="51"/>
        <v>0</v>
      </c>
      <c r="AL74" s="172" t="s">
        <v>37</v>
      </c>
      <c r="AM74" s="172"/>
      <c r="AN74" s="3">
        <f t="shared" si="52"/>
        <v>20</v>
      </c>
      <c r="AO74" s="3">
        <f t="shared" si="53"/>
        <v>40</v>
      </c>
      <c r="AP74" s="3">
        <f t="shared" si="54"/>
        <v>60</v>
      </c>
      <c r="AQ74" s="3">
        <f t="shared" si="55"/>
        <v>100</v>
      </c>
      <c r="AR74" s="3">
        <f t="shared" si="56"/>
        <v>200</v>
      </c>
      <c r="AS74" s="3">
        <f t="shared" si="57"/>
        <v>1000</v>
      </c>
      <c r="AT74" s="3" t="str">
        <f t="shared" si="58"/>
        <v>1001以上</v>
      </c>
      <c r="AU74" s="3" t="s">
        <v>33</v>
      </c>
      <c r="AV74" s="5">
        <f t="shared" si="59"/>
        <v>1066</v>
      </c>
      <c r="AW74" s="6">
        <f t="shared" si="60"/>
        <v>8</v>
      </c>
      <c r="AX74" s="6">
        <f t="shared" si="61"/>
        <v>0</v>
      </c>
      <c r="AY74" s="6">
        <f t="shared" si="62"/>
        <v>0</v>
      </c>
      <c r="AZ74" s="6">
        <f t="shared" si="63"/>
        <v>0</v>
      </c>
      <c r="BA74" s="6">
        <f t="shared" si="64"/>
        <v>0</v>
      </c>
      <c r="BB74" s="6">
        <f t="shared" si="65"/>
        <v>0</v>
      </c>
      <c r="BC74" s="6">
        <f t="shared" si="66"/>
        <v>0</v>
      </c>
      <c r="BD74" s="4" t="s">
        <v>16</v>
      </c>
      <c r="BE74" s="6">
        <f t="shared" si="27"/>
        <v>1066</v>
      </c>
      <c r="BF74" s="6">
        <f t="shared" si="67"/>
        <v>0</v>
      </c>
      <c r="BG74" s="6">
        <f t="shared" si="68"/>
        <v>71</v>
      </c>
      <c r="BH74" s="6">
        <f t="shared" si="69"/>
        <v>76</v>
      </c>
      <c r="BI74" s="6">
        <f t="shared" si="70"/>
        <v>81</v>
      </c>
      <c r="BJ74" s="6">
        <f t="shared" si="71"/>
        <v>85</v>
      </c>
      <c r="BK74" s="6">
        <f t="shared" si="72"/>
        <v>94</v>
      </c>
      <c r="BL74" s="6">
        <f t="shared" si="73"/>
        <v>114</v>
      </c>
      <c r="BM74" s="4" t="s">
        <v>19</v>
      </c>
      <c r="BN74" s="6">
        <f t="shared" si="74"/>
        <v>0</v>
      </c>
      <c r="BO74" s="6">
        <f t="shared" si="75"/>
        <v>0</v>
      </c>
      <c r="BP74" s="6">
        <f t="shared" si="76"/>
        <v>0</v>
      </c>
      <c r="BQ74" s="6">
        <f t="shared" si="77"/>
        <v>0</v>
      </c>
      <c r="BR74" s="6">
        <f t="shared" si="78"/>
        <v>0</v>
      </c>
      <c r="BS74" s="6">
        <f t="shared" si="79"/>
        <v>0</v>
      </c>
      <c r="BT74" s="6">
        <f t="shared" si="80"/>
        <v>0</v>
      </c>
      <c r="BU74" s="6">
        <f t="shared" si="81"/>
        <v>0</v>
      </c>
    </row>
    <row r="75" spans="2:73" ht="18.75" x14ac:dyDescent="0.4">
      <c r="B75" s="147" t="s">
        <v>36</v>
      </c>
      <c r="C75" s="148"/>
      <c r="D75" s="3">
        <f t="shared" si="29"/>
        <v>20</v>
      </c>
      <c r="E75" s="3">
        <f t="shared" si="30"/>
        <v>40</v>
      </c>
      <c r="F75" s="3">
        <f t="shared" si="31"/>
        <v>60</v>
      </c>
      <c r="G75" s="3">
        <f t="shared" si="32"/>
        <v>100</v>
      </c>
      <c r="H75" s="3">
        <f t="shared" si="33"/>
        <v>140</v>
      </c>
      <c r="I75" s="3" t="str">
        <f t="shared" si="34"/>
        <v>141以上</v>
      </c>
      <c r="J75" s="3" t="str">
        <f t="shared" si="35"/>
        <v>201以上</v>
      </c>
      <c r="K75" s="3" t="s">
        <v>20</v>
      </c>
      <c r="L75" s="5">
        <f t="shared" si="36"/>
        <v>1855</v>
      </c>
      <c r="M75" s="6">
        <f t="shared" si="37"/>
        <v>9</v>
      </c>
      <c r="N75" s="6">
        <f t="shared" si="38"/>
        <v>0</v>
      </c>
      <c r="O75" s="6">
        <f t="shared" si="39"/>
        <v>0</v>
      </c>
      <c r="P75" s="6">
        <f t="shared" si="40"/>
        <v>0</v>
      </c>
      <c r="Q75" s="6">
        <f t="shared" si="41"/>
        <v>0</v>
      </c>
      <c r="R75" s="6">
        <f t="shared" si="42"/>
        <v>0</v>
      </c>
      <c r="S75" s="6">
        <f t="shared" si="43"/>
        <v>0</v>
      </c>
      <c r="T75" s="4" t="s">
        <v>16</v>
      </c>
      <c r="U75" s="6">
        <f t="shared" si="18"/>
        <v>1144</v>
      </c>
      <c r="V75" s="6">
        <f t="shared" si="19"/>
        <v>79</v>
      </c>
      <c r="W75" s="6">
        <f t="shared" si="20"/>
        <v>100</v>
      </c>
      <c r="X75" s="6">
        <f t="shared" si="21"/>
        <v>118</v>
      </c>
      <c r="Y75" s="6">
        <f t="shared" si="22"/>
        <v>140</v>
      </c>
      <c r="Z75" s="6">
        <f t="shared" si="23"/>
        <v>168</v>
      </c>
      <c r="AA75" s="6">
        <f t="shared" si="24"/>
        <v>198</v>
      </c>
      <c r="AB75" s="6">
        <f t="shared" si="25"/>
        <v>0</v>
      </c>
      <c r="AC75" s="4" t="s">
        <v>19</v>
      </c>
      <c r="AD75" s="6">
        <f t="shared" si="44"/>
        <v>711</v>
      </c>
      <c r="AE75" s="6">
        <f t="shared" si="45"/>
        <v>711</v>
      </c>
      <c r="AF75" s="6">
        <f t="shared" si="46"/>
        <v>0</v>
      </c>
      <c r="AG75" s="6">
        <f t="shared" si="47"/>
        <v>0</v>
      </c>
      <c r="AH75" s="6">
        <f t="shared" si="48"/>
        <v>0</v>
      </c>
      <c r="AI75" s="6">
        <f t="shared" si="49"/>
        <v>0</v>
      </c>
      <c r="AJ75" s="6">
        <f t="shared" si="50"/>
        <v>0</v>
      </c>
      <c r="AK75" s="6">
        <f t="shared" si="51"/>
        <v>0</v>
      </c>
      <c r="AL75" s="172" t="s">
        <v>37</v>
      </c>
      <c r="AM75" s="172"/>
      <c r="AN75" s="3">
        <f t="shared" si="52"/>
        <v>20</v>
      </c>
      <c r="AO75" s="3">
        <f t="shared" si="53"/>
        <v>40</v>
      </c>
      <c r="AP75" s="3">
        <f t="shared" si="54"/>
        <v>60</v>
      </c>
      <c r="AQ75" s="3">
        <f t="shared" si="55"/>
        <v>100</v>
      </c>
      <c r="AR75" s="3">
        <f t="shared" si="56"/>
        <v>200</v>
      </c>
      <c r="AS75" s="3">
        <f t="shared" si="57"/>
        <v>1000</v>
      </c>
      <c r="AT75" s="3" t="str">
        <f t="shared" si="58"/>
        <v>1001以上</v>
      </c>
      <c r="AU75" s="3" t="s">
        <v>33</v>
      </c>
      <c r="AV75" s="5">
        <f t="shared" si="59"/>
        <v>1066</v>
      </c>
      <c r="AW75" s="6">
        <f t="shared" si="60"/>
        <v>9</v>
      </c>
      <c r="AX75" s="6">
        <f t="shared" si="61"/>
        <v>0</v>
      </c>
      <c r="AY75" s="6">
        <f t="shared" si="62"/>
        <v>0</v>
      </c>
      <c r="AZ75" s="6">
        <f t="shared" si="63"/>
        <v>0</v>
      </c>
      <c r="BA75" s="6">
        <f t="shared" si="64"/>
        <v>0</v>
      </c>
      <c r="BB75" s="6">
        <f t="shared" si="65"/>
        <v>0</v>
      </c>
      <c r="BC75" s="6">
        <f t="shared" si="66"/>
        <v>0</v>
      </c>
      <c r="BD75" s="4" t="s">
        <v>16</v>
      </c>
      <c r="BE75" s="6">
        <f t="shared" si="27"/>
        <v>1066</v>
      </c>
      <c r="BF75" s="6">
        <f t="shared" si="67"/>
        <v>0</v>
      </c>
      <c r="BG75" s="6">
        <f t="shared" si="68"/>
        <v>71</v>
      </c>
      <c r="BH75" s="6">
        <f t="shared" si="69"/>
        <v>76</v>
      </c>
      <c r="BI75" s="6">
        <f t="shared" si="70"/>
        <v>81</v>
      </c>
      <c r="BJ75" s="6">
        <f t="shared" si="71"/>
        <v>85</v>
      </c>
      <c r="BK75" s="6">
        <f t="shared" si="72"/>
        <v>94</v>
      </c>
      <c r="BL75" s="6">
        <f t="shared" si="73"/>
        <v>114</v>
      </c>
      <c r="BM75" s="4" t="s">
        <v>19</v>
      </c>
      <c r="BN75" s="6">
        <f t="shared" si="74"/>
        <v>0</v>
      </c>
      <c r="BO75" s="6">
        <f t="shared" si="75"/>
        <v>0</v>
      </c>
      <c r="BP75" s="6">
        <f t="shared" si="76"/>
        <v>0</v>
      </c>
      <c r="BQ75" s="6">
        <f t="shared" si="77"/>
        <v>0</v>
      </c>
      <c r="BR75" s="6">
        <f t="shared" si="78"/>
        <v>0</v>
      </c>
      <c r="BS75" s="6">
        <f t="shared" si="79"/>
        <v>0</v>
      </c>
      <c r="BT75" s="6">
        <f t="shared" si="80"/>
        <v>0</v>
      </c>
      <c r="BU75" s="6">
        <f t="shared" si="81"/>
        <v>0</v>
      </c>
    </row>
    <row r="76" spans="2:73" ht="18.75" x14ac:dyDescent="0.4">
      <c r="B76" s="147" t="s">
        <v>36</v>
      </c>
      <c r="C76" s="148"/>
      <c r="D76" s="3">
        <f t="shared" si="29"/>
        <v>20</v>
      </c>
      <c r="E76" s="3">
        <f t="shared" si="30"/>
        <v>40</v>
      </c>
      <c r="F76" s="3">
        <f t="shared" si="31"/>
        <v>60</v>
      </c>
      <c r="G76" s="3">
        <f t="shared" si="32"/>
        <v>100</v>
      </c>
      <c r="H76" s="3">
        <f t="shared" si="33"/>
        <v>140</v>
      </c>
      <c r="I76" s="3" t="str">
        <f t="shared" si="34"/>
        <v>141以上</v>
      </c>
      <c r="J76" s="3" t="str">
        <f t="shared" si="35"/>
        <v>201以上</v>
      </c>
      <c r="K76" s="3" t="s">
        <v>20</v>
      </c>
      <c r="L76" s="5">
        <f t="shared" si="36"/>
        <v>1934</v>
      </c>
      <c r="M76" s="6">
        <f t="shared" si="37"/>
        <v>10</v>
      </c>
      <c r="N76" s="6">
        <f t="shared" si="38"/>
        <v>0</v>
      </c>
      <c r="O76" s="6">
        <f t="shared" si="39"/>
        <v>0</v>
      </c>
      <c r="P76" s="6">
        <f t="shared" si="40"/>
        <v>0</v>
      </c>
      <c r="Q76" s="6">
        <f t="shared" si="41"/>
        <v>0</v>
      </c>
      <c r="R76" s="6">
        <f t="shared" si="42"/>
        <v>0</v>
      </c>
      <c r="S76" s="6">
        <f t="shared" si="43"/>
        <v>0</v>
      </c>
      <c r="T76" s="4" t="s">
        <v>16</v>
      </c>
      <c r="U76" s="6">
        <f t="shared" si="18"/>
        <v>1144</v>
      </c>
      <c r="V76" s="6">
        <f t="shared" si="19"/>
        <v>79</v>
      </c>
      <c r="W76" s="6">
        <f t="shared" si="20"/>
        <v>100</v>
      </c>
      <c r="X76" s="6">
        <f t="shared" si="21"/>
        <v>118</v>
      </c>
      <c r="Y76" s="6">
        <f t="shared" si="22"/>
        <v>140</v>
      </c>
      <c r="Z76" s="6">
        <f t="shared" si="23"/>
        <v>168</v>
      </c>
      <c r="AA76" s="6">
        <f t="shared" si="24"/>
        <v>198</v>
      </c>
      <c r="AB76" s="6">
        <f t="shared" si="25"/>
        <v>0</v>
      </c>
      <c r="AC76" s="4" t="s">
        <v>19</v>
      </c>
      <c r="AD76" s="6">
        <f t="shared" si="44"/>
        <v>790</v>
      </c>
      <c r="AE76" s="6">
        <f t="shared" si="45"/>
        <v>790</v>
      </c>
      <c r="AF76" s="6">
        <f t="shared" si="46"/>
        <v>0</v>
      </c>
      <c r="AG76" s="6">
        <f t="shared" si="47"/>
        <v>0</v>
      </c>
      <c r="AH76" s="6">
        <f t="shared" si="48"/>
        <v>0</v>
      </c>
      <c r="AI76" s="6">
        <f t="shared" si="49"/>
        <v>0</v>
      </c>
      <c r="AJ76" s="6">
        <f t="shared" si="50"/>
        <v>0</v>
      </c>
      <c r="AK76" s="6">
        <f t="shared" si="51"/>
        <v>0</v>
      </c>
      <c r="AL76" s="172" t="s">
        <v>37</v>
      </c>
      <c r="AM76" s="172"/>
      <c r="AN76" s="3">
        <f t="shared" si="52"/>
        <v>20</v>
      </c>
      <c r="AO76" s="3">
        <f t="shared" si="53"/>
        <v>40</v>
      </c>
      <c r="AP76" s="3">
        <f t="shared" si="54"/>
        <v>60</v>
      </c>
      <c r="AQ76" s="3">
        <f t="shared" si="55"/>
        <v>100</v>
      </c>
      <c r="AR76" s="3">
        <f t="shared" si="56"/>
        <v>200</v>
      </c>
      <c r="AS76" s="3">
        <f t="shared" si="57"/>
        <v>1000</v>
      </c>
      <c r="AT76" s="3" t="str">
        <f t="shared" si="58"/>
        <v>1001以上</v>
      </c>
      <c r="AU76" s="3" t="s">
        <v>33</v>
      </c>
      <c r="AV76" s="5">
        <f t="shared" si="59"/>
        <v>1066</v>
      </c>
      <c r="AW76" s="6">
        <f t="shared" si="60"/>
        <v>10</v>
      </c>
      <c r="AX76" s="6">
        <f t="shared" si="61"/>
        <v>0</v>
      </c>
      <c r="AY76" s="6">
        <f t="shared" si="62"/>
        <v>0</v>
      </c>
      <c r="AZ76" s="6">
        <f t="shared" si="63"/>
        <v>0</v>
      </c>
      <c r="BA76" s="6">
        <f t="shared" si="64"/>
        <v>0</v>
      </c>
      <c r="BB76" s="6">
        <f t="shared" si="65"/>
        <v>0</v>
      </c>
      <c r="BC76" s="6">
        <f t="shared" si="66"/>
        <v>0</v>
      </c>
      <c r="BD76" s="4" t="s">
        <v>16</v>
      </c>
      <c r="BE76" s="6">
        <f t="shared" si="27"/>
        <v>1066</v>
      </c>
      <c r="BF76" s="6">
        <f t="shared" si="67"/>
        <v>0</v>
      </c>
      <c r="BG76" s="6">
        <f t="shared" si="68"/>
        <v>71</v>
      </c>
      <c r="BH76" s="6">
        <f t="shared" si="69"/>
        <v>76</v>
      </c>
      <c r="BI76" s="6">
        <f t="shared" si="70"/>
        <v>81</v>
      </c>
      <c r="BJ76" s="6">
        <f t="shared" si="71"/>
        <v>85</v>
      </c>
      <c r="BK76" s="6">
        <f t="shared" si="72"/>
        <v>94</v>
      </c>
      <c r="BL76" s="6">
        <f t="shared" si="73"/>
        <v>114</v>
      </c>
      <c r="BM76" s="4" t="s">
        <v>19</v>
      </c>
      <c r="BN76" s="6">
        <f t="shared" si="74"/>
        <v>0</v>
      </c>
      <c r="BO76" s="6">
        <f t="shared" si="75"/>
        <v>0</v>
      </c>
      <c r="BP76" s="6">
        <f t="shared" si="76"/>
        <v>0</v>
      </c>
      <c r="BQ76" s="6">
        <f t="shared" si="77"/>
        <v>0</v>
      </c>
      <c r="BR76" s="6">
        <f t="shared" si="78"/>
        <v>0</v>
      </c>
      <c r="BS76" s="6">
        <f t="shared" si="79"/>
        <v>0</v>
      </c>
      <c r="BT76" s="6">
        <f t="shared" si="80"/>
        <v>0</v>
      </c>
      <c r="BU76" s="6">
        <f t="shared" si="81"/>
        <v>0</v>
      </c>
    </row>
    <row r="77" spans="2:73" ht="18.75" x14ac:dyDescent="0.4">
      <c r="B77" s="147" t="s">
        <v>36</v>
      </c>
      <c r="C77" s="148"/>
      <c r="D77" s="3">
        <f t="shared" si="29"/>
        <v>20</v>
      </c>
      <c r="E77" s="3">
        <f t="shared" si="30"/>
        <v>40</v>
      </c>
      <c r="F77" s="3">
        <f t="shared" si="31"/>
        <v>60</v>
      </c>
      <c r="G77" s="3">
        <f t="shared" si="32"/>
        <v>100</v>
      </c>
      <c r="H77" s="3">
        <f t="shared" si="33"/>
        <v>140</v>
      </c>
      <c r="I77" s="3" t="str">
        <f t="shared" si="34"/>
        <v>141以上</v>
      </c>
      <c r="J77" s="3" t="str">
        <f t="shared" si="35"/>
        <v>201以上</v>
      </c>
      <c r="K77" s="3" t="s">
        <v>20</v>
      </c>
      <c r="L77" s="5">
        <f t="shared" si="36"/>
        <v>2013</v>
      </c>
      <c r="M77" s="6">
        <f t="shared" si="37"/>
        <v>11</v>
      </c>
      <c r="N77" s="6">
        <f t="shared" si="38"/>
        <v>0</v>
      </c>
      <c r="O77" s="6">
        <f t="shared" si="39"/>
        <v>0</v>
      </c>
      <c r="P77" s="6">
        <f t="shared" si="40"/>
        <v>0</v>
      </c>
      <c r="Q77" s="6">
        <f t="shared" si="41"/>
        <v>0</v>
      </c>
      <c r="R77" s="6">
        <f t="shared" si="42"/>
        <v>0</v>
      </c>
      <c r="S77" s="6">
        <f t="shared" si="43"/>
        <v>0</v>
      </c>
      <c r="T77" s="4" t="s">
        <v>16</v>
      </c>
      <c r="U77" s="6">
        <f t="shared" si="18"/>
        <v>1144</v>
      </c>
      <c r="V77" s="6">
        <f t="shared" si="19"/>
        <v>79</v>
      </c>
      <c r="W77" s="6">
        <f t="shared" si="20"/>
        <v>100</v>
      </c>
      <c r="X77" s="6">
        <f t="shared" si="21"/>
        <v>118</v>
      </c>
      <c r="Y77" s="6">
        <f t="shared" si="22"/>
        <v>140</v>
      </c>
      <c r="Z77" s="6">
        <f t="shared" si="23"/>
        <v>168</v>
      </c>
      <c r="AA77" s="6">
        <f t="shared" si="24"/>
        <v>198</v>
      </c>
      <c r="AB77" s="6">
        <f t="shared" si="25"/>
        <v>0</v>
      </c>
      <c r="AC77" s="4" t="s">
        <v>19</v>
      </c>
      <c r="AD77" s="6">
        <f t="shared" si="44"/>
        <v>869</v>
      </c>
      <c r="AE77" s="6">
        <f t="shared" si="45"/>
        <v>869</v>
      </c>
      <c r="AF77" s="6">
        <f t="shared" si="46"/>
        <v>0</v>
      </c>
      <c r="AG77" s="6">
        <f t="shared" si="47"/>
        <v>0</v>
      </c>
      <c r="AH77" s="6">
        <f t="shared" si="48"/>
        <v>0</v>
      </c>
      <c r="AI77" s="6">
        <f t="shared" si="49"/>
        <v>0</v>
      </c>
      <c r="AJ77" s="6">
        <f t="shared" si="50"/>
        <v>0</v>
      </c>
      <c r="AK77" s="6">
        <f t="shared" si="51"/>
        <v>0</v>
      </c>
      <c r="AL77" s="172" t="s">
        <v>37</v>
      </c>
      <c r="AM77" s="172"/>
      <c r="AN77" s="3">
        <f t="shared" si="52"/>
        <v>20</v>
      </c>
      <c r="AO77" s="3">
        <f t="shared" si="53"/>
        <v>40</v>
      </c>
      <c r="AP77" s="3">
        <f t="shared" si="54"/>
        <v>60</v>
      </c>
      <c r="AQ77" s="3">
        <f t="shared" si="55"/>
        <v>100</v>
      </c>
      <c r="AR77" s="3">
        <f t="shared" si="56"/>
        <v>200</v>
      </c>
      <c r="AS77" s="3">
        <f t="shared" si="57"/>
        <v>1000</v>
      </c>
      <c r="AT77" s="3" t="str">
        <f t="shared" si="58"/>
        <v>1001以上</v>
      </c>
      <c r="AU77" s="3" t="s">
        <v>33</v>
      </c>
      <c r="AV77" s="5">
        <f t="shared" si="59"/>
        <v>1066</v>
      </c>
      <c r="AW77" s="6">
        <f t="shared" si="60"/>
        <v>11</v>
      </c>
      <c r="AX77" s="6">
        <f t="shared" si="61"/>
        <v>0</v>
      </c>
      <c r="AY77" s="6">
        <f t="shared" si="62"/>
        <v>0</v>
      </c>
      <c r="AZ77" s="6">
        <f t="shared" si="63"/>
        <v>0</v>
      </c>
      <c r="BA77" s="6">
        <f t="shared" si="64"/>
        <v>0</v>
      </c>
      <c r="BB77" s="6">
        <f t="shared" si="65"/>
        <v>0</v>
      </c>
      <c r="BC77" s="6">
        <f t="shared" si="66"/>
        <v>0</v>
      </c>
      <c r="BD77" s="4" t="s">
        <v>16</v>
      </c>
      <c r="BE77" s="6">
        <f t="shared" si="27"/>
        <v>1066</v>
      </c>
      <c r="BF77" s="6">
        <f t="shared" si="67"/>
        <v>0</v>
      </c>
      <c r="BG77" s="6">
        <f t="shared" si="68"/>
        <v>71</v>
      </c>
      <c r="BH77" s="6">
        <f t="shared" si="69"/>
        <v>76</v>
      </c>
      <c r="BI77" s="6">
        <f t="shared" si="70"/>
        <v>81</v>
      </c>
      <c r="BJ77" s="6">
        <f t="shared" si="71"/>
        <v>85</v>
      </c>
      <c r="BK77" s="6">
        <f t="shared" si="72"/>
        <v>94</v>
      </c>
      <c r="BL77" s="6">
        <f t="shared" si="73"/>
        <v>114</v>
      </c>
      <c r="BM77" s="4" t="s">
        <v>19</v>
      </c>
      <c r="BN77" s="6">
        <f t="shared" si="74"/>
        <v>0</v>
      </c>
      <c r="BO77" s="6">
        <f t="shared" si="75"/>
        <v>0</v>
      </c>
      <c r="BP77" s="6">
        <f t="shared" si="76"/>
        <v>0</v>
      </c>
      <c r="BQ77" s="6">
        <f t="shared" si="77"/>
        <v>0</v>
      </c>
      <c r="BR77" s="6">
        <f t="shared" si="78"/>
        <v>0</v>
      </c>
      <c r="BS77" s="6">
        <f t="shared" si="79"/>
        <v>0</v>
      </c>
      <c r="BT77" s="6">
        <f t="shared" si="80"/>
        <v>0</v>
      </c>
      <c r="BU77" s="6">
        <f t="shared" si="81"/>
        <v>0</v>
      </c>
    </row>
    <row r="78" spans="2:73" ht="18.75" x14ac:dyDescent="0.4">
      <c r="B78" s="147" t="s">
        <v>36</v>
      </c>
      <c r="C78" s="148"/>
      <c r="D78" s="3">
        <f t="shared" si="29"/>
        <v>20</v>
      </c>
      <c r="E78" s="3">
        <f t="shared" si="30"/>
        <v>40</v>
      </c>
      <c r="F78" s="3">
        <f t="shared" si="31"/>
        <v>60</v>
      </c>
      <c r="G78" s="3">
        <f t="shared" si="32"/>
        <v>100</v>
      </c>
      <c r="H78" s="3">
        <f t="shared" si="33"/>
        <v>140</v>
      </c>
      <c r="I78" s="3" t="str">
        <f t="shared" si="34"/>
        <v>141以上</v>
      </c>
      <c r="J78" s="3" t="str">
        <f t="shared" si="35"/>
        <v>201以上</v>
      </c>
      <c r="K78" s="3" t="s">
        <v>20</v>
      </c>
      <c r="L78" s="5">
        <f t="shared" si="36"/>
        <v>2092</v>
      </c>
      <c r="M78" s="6">
        <f t="shared" si="37"/>
        <v>12</v>
      </c>
      <c r="N78" s="6">
        <f t="shared" si="38"/>
        <v>0</v>
      </c>
      <c r="O78" s="6">
        <f t="shared" si="39"/>
        <v>0</v>
      </c>
      <c r="P78" s="6">
        <f t="shared" si="40"/>
        <v>0</v>
      </c>
      <c r="Q78" s="6">
        <f t="shared" si="41"/>
        <v>0</v>
      </c>
      <c r="R78" s="6">
        <f t="shared" si="42"/>
        <v>0</v>
      </c>
      <c r="S78" s="6">
        <f t="shared" si="43"/>
        <v>0</v>
      </c>
      <c r="T78" s="4" t="s">
        <v>16</v>
      </c>
      <c r="U78" s="6">
        <f t="shared" si="18"/>
        <v>1144</v>
      </c>
      <c r="V78" s="6">
        <f t="shared" si="19"/>
        <v>79</v>
      </c>
      <c r="W78" s="6">
        <f t="shared" si="20"/>
        <v>100</v>
      </c>
      <c r="X78" s="6">
        <f t="shared" si="21"/>
        <v>118</v>
      </c>
      <c r="Y78" s="6">
        <f t="shared" si="22"/>
        <v>140</v>
      </c>
      <c r="Z78" s="6">
        <f t="shared" si="23"/>
        <v>168</v>
      </c>
      <c r="AA78" s="6">
        <f t="shared" si="24"/>
        <v>198</v>
      </c>
      <c r="AB78" s="6">
        <f t="shared" si="25"/>
        <v>0</v>
      </c>
      <c r="AC78" s="4" t="s">
        <v>19</v>
      </c>
      <c r="AD78" s="6">
        <f t="shared" si="44"/>
        <v>948</v>
      </c>
      <c r="AE78" s="6">
        <f t="shared" si="45"/>
        <v>948</v>
      </c>
      <c r="AF78" s="6">
        <f t="shared" si="46"/>
        <v>0</v>
      </c>
      <c r="AG78" s="6">
        <f t="shared" si="47"/>
        <v>0</v>
      </c>
      <c r="AH78" s="6">
        <f t="shared" si="48"/>
        <v>0</v>
      </c>
      <c r="AI78" s="6">
        <f t="shared" si="49"/>
        <v>0</v>
      </c>
      <c r="AJ78" s="6">
        <f t="shared" si="50"/>
        <v>0</v>
      </c>
      <c r="AK78" s="6">
        <f t="shared" si="51"/>
        <v>0</v>
      </c>
      <c r="AL78" s="172" t="s">
        <v>37</v>
      </c>
      <c r="AM78" s="172"/>
      <c r="AN78" s="3">
        <f t="shared" si="52"/>
        <v>20</v>
      </c>
      <c r="AO78" s="3">
        <f t="shared" si="53"/>
        <v>40</v>
      </c>
      <c r="AP78" s="3">
        <f t="shared" si="54"/>
        <v>60</v>
      </c>
      <c r="AQ78" s="3">
        <f t="shared" si="55"/>
        <v>100</v>
      </c>
      <c r="AR78" s="3">
        <f t="shared" si="56"/>
        <v>200</v>
      </c>
      <c r="AS78" s="3">
        <f t="shared" si="57"/>
        <v>1000</v>
      </c>
      <c r="AT78" s="3" t="str">
        <f t="shared" si="58"/>
        <v>1001以上</v>
      </c>
      <c r="AU78" s="3" t="s">
        <v>33</v>
      </c>
      <c r="AV78" s="5">
        <f t="shared" si="59"/>
        <v>1066</v>
      </c>
      <c r="AW78" s="6">
        <f t="shared" si="60"/>
        <v>12</v>
      </c>
      <c r="AX78" s="6">
        <f t="shared" si="61"/>
        <v>0</v>
      </c>
      <c r="AY78" s="6">
        <f t="shared" si="62"/>
        <v>0</v>
      </c>
      <c r="AZ78" s="6">
        <f t="shared" si="63"/>
        <v>0</v>
      </c>
      <c r="BA78" s="6">
        <f t="shared" si="64"/>
        <v>0</v>
      </c>
      <c r="BB78" s="6">
        <f t="shared" si="65"/>
        <v>0</v>
      </c>
      <c r="BC78" s="6">
        <f t="shared" si="66"/>
        <v>0</v>
      </c>
      <c r="BD78" s="4" t="s">
        <v>16</v>
      </c>
      <c r="BE78" s="6">
        <f t="shared" si="27"/>
        <v>1066</v>
      </c>
      <c r="BF78" s="6">
        <f t="shared" si="67"/>
        <v>0</v>
      </c>
      <c r="BG78" s="6">
        <f t="shared" si="68"/>
        <v>71</v>
      </c>
      <c r="BH78" s="6">
        <f t="shared" si="69"/>
        <v>76</v>
      </c>
      <c r="BI78" s="6">
        <f t="shared" si="70"/>
        <v>81</v>
      </c>
      <c r="BJ78" s="6">
        <f t="shared" si="71"/>
        <v>85</v>
      </c>
      <c r="BK78" s="6">
        <f t="shared" si="72"/>
        <v>94</v>
      </c>
      <c r="BL78" s="6">
        <f t="shared" si="73"/>
        <v>114</v>
      </c>
      <c r="BM78" s="4" t="s">
        <v>19</v>
      </c>
      <c r="BN78" s="6">
        <f t="shared" si="74"/>
        <v>0</v>
      </c>
      <c r="BO78" s="6">
        <f t="shared" si="75"/>
        <v>0</v>
      </c>
      <c r="BP78" s="6">
        <f t="shared" si="76"/>
        <v>0</v>
      </c>
      <c r="BQ78" s="6">
        <f t="shared" si="77"/>
        <v>0</v>
      </c>
      <c r="BR78" s="6">
        <f t="shared" si="78"/>
        <v>0</v>
      </c>
      <c r="BS78" s="6">
        <f t="shared" si="79"/>
        <v>0</v>
      </c>
      <c r="BT78" s="6">
        <f t="shared" si="80"/>
        <v>0</v>
      </c>
      <c r="BU78" s="6">
        <f t="shared" si="81"/>
        <v>0</v>
      </c>
    </row>
    <row r="79" spans="2:73" ht="18.75" x14ac:dyDescent="0.4">
      <c r="B79" s="147" t="s">
        <v>36</v>
      </c>
      <c r="C79" s="148"/>
      <c r="D79" s="3">
        <f t="shared" si="29"/>
        <v>20</v>
      </c>
      <c r="E79" s="3">
        <f t="shared" si="30"/>
        <v>40</v>
      </c>
      <c r="F79" s="3">
        <f t="shared" si="31"/>
        <v>60</v>
      </c>
      <c r="G79" s="3">
        <f t="shared" si="32"/>
        <v>100</v>
      </c>
      <c r="H79" s="3">
        <f t="shared" si="33"/>
        <v>140</v>
      </c>
      <c r="I79" s="3" t="str">
        <f t="shared" si="34"/>
        <v>141以上</v>
      </c>
      <c r="J79" s="3" t="str">
        <f t="shared" si="35"/>
        <v>201以上</v>
      </c>
      <c r="K79" s="3" t="s">
        <v>20</v>
      </c>
      <c r="L79" s="5">
        <f t="shared" si="36"/>
        <v>2171</v>
      </c>
      <c r="M79" s="6">
        <f t="shared" si="37"/>
        <v>13</v>
      </c>
      <c r="N79" s="6">
        <f t="shared" si="38"/>
        <v>0</v>
      </c>
      <c r="O79" s="6">
        <f t="shared" si="39"/>
        <v>0</v>
      </c>
      <c r="P79" s="6">
        <f t="shared" si="40"/>
        <v>0</v>
      </c>
      <c r="Q79" s="6">
        <f t="shared" si="41"/>
        <v>0</v>
      </c>
      <c r="R79" s="6">
        <f t="shared" si="42"/>
        <v>0</v>
      </c>
      <c r="S79" s="6">
        <f t="shared" si="43"/>
        <v>0</v>
      </c>
      <c r="T79" s="4" t="s">
        <v>16</v>
      </c>
      <c r="U79" s="6">
        <f t="shared" si="18"/>
        <v>1144</v>
      </c>
      <c r="V79" s="6">
        <f t="shared" si="19"/>
        <v>79</v>
      </c>
      <c r="W79" s="6">
        <f t="shared" si="20"/>
        <v>100</v>
      </c>
      <c r="X79" s="6">
        <f t="shared" si="21"/>
        <v>118</v>
      </c>
      <c r="Y79" s="6">
        <f t="shared" si="22"/>
        <v>140</v>
      </c>
      <c r="Z79" s="6">
        <f t="shared" si="23"/>
        <v>168</v>
      </c>
      <c r="AA79" s="6">
        <f t="shared" si="24"/>
        <v>198</v>
      </c>
      <c r="AB79" s="6">
        <f t="shared" si="25"/>
        <v>0</v>
      </c>
      <c r="AC79" s="4" t="s">
        <v>19</v>
      </c>
      <c r="AD79" s="6">
        <f t="shared" si="44"/>
        <v>1027</v>
      </c>
      <c r="AE79" s="6">
        <f t="shared" si="45"/>
        <v>1027</v>
      </c>
      <c r="AF79" s="6">
        <f t="shared" si="46"/>
        <v>0</v>
      </c>
      <c r="AG79" s="6">
        <f t="shared" si="47"/>
        <v>0</v>
      </c>
      <c r="AH79" s="6">
        <f t="shared" si="48"/>
        <v>0</v>
      </c>
      <c r="AI79" s="6">
        <f t="shared" si="49"/>
        <v>0</v>
      </c>
      <c r="AJ79" s="6">
        <f t="shared" si="50"/>
        <v>0</v>
      </c>
      <c r="AK79" s="6">
        <f t="shared" si="51"/>
        <v>0</v>
      </c>
      <c r="AL79" s="172" t="s">
        <v>37</v>
      </c>
      <c r="AM79" s="172"/>
      <c r="AN79" s="3">
        <f t="shared" si="52"/>
        <v>20</v>
      </c>
      <c r="AO79" s="3">
        <f t="shared" si="53"/>
        <v>40</v>
      </c>
      <c r="AP79" s="3">
        <f t="shared" si="54"/>
        <v>60</v>
      </c>
      <c r="AQ79" s="3">
        <f t="shared" si="55"/>
        <v>100</v>
      </c>
      <c r="AR79" s="3">
        <f t="shared" si="56"/>
        <v>200</v>
      </c>
      <c r="AS79" s="3">
        <f t="shared" si="57"/>
        <v>1000</v>
      </c>
      <c r="AT79" s="3" t="str">
        <f t="shared" si="58"/>
        <v>1001以上</v>
      </c>
      <c r="AU79" s="3" t="s">
        <v>33</v>
      </c>
      <c r="AV79" s="5">
        <f t="shared" si="59"/>
        <v>1066</v>
      </c>
      <c r="AW79" s="6">
        <f t="shared" si="60"/>
        <v>13</v>
      </c>
      <c r="AX79" s="6">
        <f t="shared" si="61"/>
        <v>0</v>
      </c>
      <c r="AY79" s="6">
        <f t="shared" si="62"/>
        <v>0</v>
      </c>
      <c r="AZ79" s="6">
        <f t="shared" si="63"/>
        <v>0</v>
      </c>
      <c r="BA79" s="6">
        <f t="shared" si="64"/>
        <v>0</v>
      </c>
      <c r="BB79" s="6">
        <f t="shared" si="65"/>
        <v>0</v>
      </c>
      <c r="BC79" s="6">
        <f t="shared" si="66"/>
        <v>0</v>
      </c>
      <c r="BD79" s="4" t="s">
        <v>16</v>
      </c>
      <c r="BE79" s="6">
        <f t="shared" si="27"/>
        <v>1066</v>
      </c>
      <c r="BF79" s="6">
        <f t="shared" si="67"/>
        <v>0</v>
      </c>
      <c r="BG79" s="6">
        <f t="shared" si="68"/>
        <v>71</v>
      </c>
      <c r="BH79" s="6">
        <f t="shared" si="69"/>
        <v>76</v>
      </c>
      <c r="BI79" s="6">
        <f t="shared" si="70"/>
        <v>81</v>
      </c>
      <c r="BJ79" s="6">
        <f t="shared" si="71"/>
        <v>85</v>
      </c>
      <c r="BK79" s="6">
        <f t="shared" si="72"/>
        <v>94</v>
      </c>
      <c r="BL79" s="6">
        <f t="shared" si="73"/>
        <v>114</v>
      </c>
      <c r="BM79" s="4" t="s">
        <v>19</v>
      </c>
      <c r="BN79" s="6">
        <f t="shared" si="74"/>
        <v>0</v>
      </c>
      <c r="BO79" s="6">
        <f t="shared" si="75"/>
        <v>0</v>
      </c>
      <c r="BP79" s="6">
        <f t="shared" si="76"/>
        <v>0</v>
      </c>
      <c r="BQ79" s="6">
        <f t="shared" si="77"/>
        <v>0</v>
      </c>
      <c r="BR79" s="6">
        <f t="shared" si="78"/>
        <v>0</v>
      </c>
      <c r="BS79" s="6">
        <f t="shared" si="79"/>
        <v>0</v>
      </c>
      <c r="BT79" s="6">
        <f t="shared" si="80"/>
        <v>0</v>
      </c>
      <c r="BU79" s="6">
        <f t="shared" si="81"/>
        <v>0</v>
      </c>
    </row>
    <row r="80" spans="2:73" ht="18.75" x14ac:dyDescent="0.4">
      <c r="B80" s="147" t="s">
        <v>36</v>
      </c>
      <c r="C80" s="148"/>
      <c r="D80" s="3">
        <f t="shared" si="29"/>
        <v>20</v>
      </c>
      <c r="E80" s="3">
        <f t="shared" si="30"/>
        <v>40</v>
      </c>
      <c r="F80" s="3">
        <f t="shared" si="31"/>
        <v>60</v>
      </c>
      <c r="G80" s="3">
        <f t="shared" si="32"/>
        <v>100</v>
      </c>
      <c r="H80" s="3">
        <f t="shared" si="33"/>
        <v>140</v>
      </c>
      <c r="I80" s="3" t="str">
        <f t="shared" si="34"/>
        <v>141以上</v>
      </c>
      <c r="J80" s="3" t="str">
        <f t="shared" si="35"/>
        <v>201以上</v>
      </c>
      <c r="K80" s="3" t="s">
        <v>20</v>
      </c>
      <c r="L80" s="5">
        <f t="shared" si="36"/>
        <v>2250</v>
      </c>
      <c r="M80" s="6">
        <f t="shared" si="37"/>
        <v>14</v>
      </c>
      <c r="N80" s="6">
        <f t="shared" si="38"/>
        <v>0</v>
      </c>
      <c r="O80" s="6">
        <f t="shared" si="39"/>
        <v>0</v>
      </c>
      <c r="P80" s="6">
        <f t="shared" si="40"/>
        <v>0</v>
      </c>
      <c r="Q80" s="6">
        <f t="shared" si="41"/>
        <v>0</v>
      </c>
      <c r="R80" s="6">
        <f t="shared" si="42"/>
        <v>0</v>
      </c>
      <c r="S80" s="6">
        <f t="shared" si="43"/>
        <v>0</v>
      </c>
      <c r="T80" s="4" t="s">
        <v>16</v>
      </c>
      <c r="U80" s="6">
        <f t="shared" si="18"/>
        <v>1144</v>
      </c>
      <c r="V80" s="6">
        <f t="shared" si="19"/>
        <v>79</v>
      </c>
      <c r="W80" s="6">
        <f t="shared" si="20"/>
        <v>100</v>
      </c>
      <c r="X80" s="6">
        <f t="shared" si="21"/>
        <v>118</v>
      </c>
      <c r="Y80" s="6">
        <f t="shared" si="22"/>
        <v>140</v>
      </c>
      <c r="Z80" s="6">
        <f t="shared" si="23"/>
        <v>168</v>
      </c>
      <c r="AA80" s="6">
        <f t="shared" si="24"/>
        <v>198</v>
      </c>
      <c r="AB80" s="6">
        <f t="shared" si="25"/>
        <v>0</v>
      </c>
      <c r="AC80" s="4" t="s">
        <v>19</v>
      </c>
      <c r="AD80" s="6">
        <f t="shared" si="44"/>
        <v>1106</v>
      </c>
      <c r="AE80" s="6">
        <f t="shared" si="45"/>
        <v>1106</v>
      </c>
      <c r="AF80" s="6">
        <f t="shared" si="46"/>
        <v>0</v>
      </c>
      <c r="AG80" s="6">
        <f t="shared" si="47"/>
        <v>0</v>
      </c>
      <c r="AH80" s="6">
        <f t="shared" si="48"/>
        <v>0</v>
      </c>
      <c r="AI80" s="6">
        <f t="shared" si="49"/>
        <v>0</v>
      </c>
      <c r="AJ80" s="6">
        <f t="shared" si="50"/>
        <v>0</v>
      </c>
      <c r="AK80" s="6">
        <f t="shared" si="51"/>
        <v>0</v>
      </c>
      <c r="AL80" s="172" t="s">
        <v>37</v>
      </c>
      <c r="AM80" s="172"/>
      <c r="AN80" s="3">
        <f t="shared" si="52"/>
        <v>20</v>
      </c>
      <c r="AO80" s="3">
        <f t="shared" si="53"/>
        <v>40</v>
      </c>
      <c r="AP80" s="3">
        <f t="shared" si="54"/>
        <v>60</v>
      </c>
      <c r="AQ80" s="3">
        <f t="shared" si="55"/>
        <v>100</v>
      </c>
      <c r="AR80" s="3">
        <f t="shared" si="56"/>
        <v>200</v>
      </c>
      <c r="AS80" s="3">
        <f t="shared" si="57"/>
        <v>1000</v>
      </c>
      <c r="AT80" s="3" t="str">
        <f t="shared" si="58"/>
        <v>1001以上</v>
      </c>
      <c r="AU80" s="3" t="s">
        <v>33</v>
      </c>
      <c r="AV80" s="5">
        <f t="shared" si="59"/>
        <v>1066</v>
      </c>
      <c r="AW80" s="6">
        <f t="shared" si="60"/>
        <v>14</v>
      </c>
      <c r="AX80" s="6">
        <f t="shared" si="61"/>
        <v>0</v>
      </c>
      <c r="AY80" s="6">
        <f t="shared" si="62"/>
        <v>0</v>
      </c>
      <c r="AZ80" s="6">
        <f t="shared" si="63"/>
        <v>0</v>
      </c>
      <c r="BA80" s="6">
        <f t="shared" si="64"/>
        <v>0</v>
      </c>
      <c r="BB80" s="6">
        <f t="shared" si="65"/>
        <v>0</v>
      </c>
      <c r="BC80" s="6">
        <f t="shared" si="66"/>
        <v>0</v>
      </c>
      <c r="BD80" s="4" t="s">
        <v>16</v>
      </c>
      <c r="BE80" s="6">
        <f t="shared" si="27"/>
        <v>1066</v>
      </c>
      <c r="BF80" s="6">
        <f t="shared" si="67"/>
        <v>0</v>
      </c>
      <c r="BG80" s="6">
        <f t="shared" si="68"/>
        <v>71</v>
      </c>
      <c r="BH80" s="6">
        <f t="shared" si="69"/>
        <v>76</v>
      </c>
      <c r="BI80" s="6">
        <f t="shared" si="70"/>
        <v>81</v>
      </c>
      <c r="BJ80" s="6">
        <f t="shared" si="71"/>
        <v>85</v>
      </c>
      <c r="BK80" s="6">
        <f t="shared" si="72"/>
        <v>94</v>
      </c>
      <c r="BL80" s="6">
        <f t="shared" si="73"/>
        <v>114</v>
      </c>
      <c r="BM80" s="4" t="s">
        <v>19</v>
      </c>
      <c r="BN80" s="6">
        <f t="shared" si="74"/>
        <v>0</v>
      </c>
      <c r="BO80" s="6">
        <f t="shared" si="75"/>
        <v>0</v>
      </c>
      <c r="BP80" s="6">
        <f t="shared" si="76"/>
        <v>0</v>
      </c>
      <c r="BQ80" s="6">
        <f t="shared" si="77"/>
        <v>0</v>
      </c>
      <c r="BR80" s="6">
        <f t="shared" si="78"/>
        <v>0</v>
      </c>
      <c r="BS80" s="6">
        <f t="shared" si="79"/>
        <v>0</v>
      </c>
      <c r="BT80" s="6">
        <f t="shared" si="80"/>
        <v>0</v>
      </c>
      <c r="BU80" s="6">
        <f t="shared" si="81"/>
        <v>0</v>
      </c>
    </row>
    <row r="81" spans="2:73" ht="18.75" x14ac:dyDescent="0.4">
      <c r="B81" s="147" t="s">
        <v>36</v>
      </c>
      <c r="C81" s="148"/>
      <c r="D81" s="3">
        <f t="shared" si="29"/>
        <v>20</v>
      </c>
      <c r="E81" s="3">
        <f t="shared" si="30"/>
        <v>40</v>
      </c>
      <c r="F81" s="3">
        <f t="shared" si="31"/>
        <v>60</v>
      </c>
      <c r="G81" s="3">
        <f t="shared" si="32"/>
        <v>100</v>
      </c>
      <c r="H81" s="3">
        <f t="shared" si="33"/>
        <v>140</v>
      </c>
      <c r="I81" s="3" t="str">
        <f t="shared" si="34"/>
        <v>141以上</v>
      </c>
      <c r="J81" s="3" t="str">
        <f t="shared" si="35"/>
        <v>201以上</v>
      </c>
      <c r="K81" s="3" t="s">
        <v>20</v>
      </c>
      <c r="L81" s="5">
        <f t="shared" ref="L81:L94" si="82">SUM(U81+AD81)</f>
        <v>2329</v>
      </c>
      <c r="M81" s="6">
        <f t="shared" ref="M81:M94" si="83">IF(B18&gt;D81,D81,B18)</f>
        <v>15</v>
      </c>
      <c r="N81" s="6">
        <f t="shared" ref="N81:N94" si="84">IF(B18&lt;D81,0,IF(B18&gt;E81,E81-D81,B18-D81))</f>
        <v>0</v>
      </c>
      <c r="O81" s="6">
        <f t="shared" ref="O81:O94" si="85">IF(B18&lt;E81,0,IF(B18&gt;F81,F81-E81,B18-E81))</f>
        <v>0</v>
      </c>
      <c r="P81" s="6">
        <f t="shared" ref="P81:P94" si="86">IF(B18&lt;F81,0,IF(B18&gt;G81,G81-F81,B18-F81))</f>
        <v>0</v>
      </c>
      <c r="Q81" s="6">
        <f t="shared" ref="Q81:Q94" si="87">IF(B18&lt;G81,0,IF(B18&gt;H81,H81-G81,B18-G81))</f>
        <v>0</v>
      </c>
      <c r="R81" s="6">
        <f t="shared" ref="R81:R94" si="88">IF(B18&lt;H81,0,B18-H81)</f>
        <v>0</v>
      </c>
      <c r="S81" s="6">
        <f t="shared" ref="S81:S94" si="89">IF(B18&gt;$H$1*100,B18-($H$1*100),0)</f>
        <v>0</v>
      </c>
      <c r="T81" s="4" t="s">
        <v>16</v>
      </c>
      <c r="U81" s="6">
        <f t="shared" si="18"/>
        <v>1144</v>
      </c>
      <c r="V81" s="6">
        <f t="shared" si="19"/>
        <v>79</v>
      </c>
      <c r="W81" s="6">
        <f t="shared" si="20"/>
        <v>100</v>
      </c>
      <c r="X81" s="6">
        <f t="shared" si="21"/>
        <v>118</v>
      </c>
      <c r="Y81" s="6">
        <f t="shared" si="22"/>
        <v>140</v>
      </c>
      <c r="Z81" s="6">
        <f t="shared" si="23"/>
        <v>168</v>
      </c>
      <c r="AA81" s="6">
        <f t="shared" si="24"/>
        <v>198</v>
      </c>
      <c r="AB81" s="6">
        <f t="shared" si="25"/>
        <v>0</v>
      </c>
      <c r="AC81" s="4" t="s">
        <v>19</v>
      </c>
      <c r="AD81" s="6">
        <f t="shared" ref="AD81:AD94" si="90">SUM(AE81:AK81)</f>
        <v>1185</v>
      </c>
      <c r="AE81" s="6">
        <f t="shared" ref="AE81:AE94" si="91">M81*V81</f>
        <v>1185</v>
      </c>
      <c r="AF81" s="6">
        <f t="shared" ref="AF81:AF94" si="92">N81*W81</f>
        <v>0</v>
      </c>
      <c r="AG81" s="6">
        <f t="shared" ref="AG81:AG94" si="93">O81*X81</f>
        <v>0</v>
      </c>
      <c r="AH81" s="6">
        <f t="shared" ref="AH81:AH94" si="94">P81*Y81</f>
        <v>0</v>
      </c>
      <c r="AI81" s="6">
        <f t="shared" ref="AI81:AI94" si="95">Q81*Z81</f>
        <v>0</v>
      </c>
      <c r="AJ81" s="6">
        <f t="shared" ref="AJ81:AJ94" si="96">R81*AA81</f>
        <v>0</v>
      </c>
      <c r="AK81" s="6">
        <f t="shared" ref="AK81:AK94" si="97">S81*AB81</f>
        <v>0</v>
      </c>
      <c r="AL81" s="172" t="s">
        <v>37</v>
      </c>
      <c r="AM81" s="172"/>
      <c r="AN81" s="3">
        <f t="shared" si="52"/>
        <v>20</v>
      </c>
      <c r="AO81" s="3">
        <f t="shared" si="53"/>
        <v>40</v>
      </c>
      <c r="AP81" s="3">
        <f t="shared" si="54"/>
        <v>60</v>
      </c>
      <c r="AQ81" s="3">
        <f t="shared" si="55"/>
        <v>100</v>
      </c>
      <c r="AR81" s="3">
        <f t="shared" si="56"/>
        <v>200</v>
      </c>
      <c r="AS81" s="3">
        <f t="shared" si="57"/>
        <v>1000</v>
      </c>
      <c r="AT81" s="3" t="str">
        <f t="shared" si="58"/>
        <v>1001以上</v>
      </c>
      <c r="AU81" s="3" t="s">
        <v>33</v>
      </c>
      <c r="AV81" s="5">
        <f t="shared" si="59"/>
        <v>1066</v>
      </c>
      <c r="AW81" s="6">
        <f t="shared" si="60"/>
        <v>15</v>
      </c>
      <c r="AX81" s="6">
        <f t="shared" si="61"/>
        <v>0</v>
      </c>
      <c r="AY81" s="6">
        <f t="shared" si="62"/>
        <v>0</v>
      </c>
      <c r="AZ81" s="6">
        <f t="shared" si="63"/>
        <v>0</v>
      </c>
      <c r="BA81" s="6">
        <f t="shared" si="64"/>
        <v>0</v>
      </c>
      <c r="BB81" s="6">
        <f t="shared" si="65"/>
        <v>0</v>
      </c>
      <c r="BC81" s="6">
        <f t="shared" si="66"/>
        <v>0</v>
      </c>
      <c r="BD81" s="4" t="s">
        <v>16</v>
      </c>
      <c r="BE81" s="6">
        <f t="shared" si="27"/>
        <v>1066</v>
      </c>
      <c r="BF81" s="6">
        <f t="shared" si="67"/>
        <v>0</v>
      </c>
      <c r="BG81" s="6">
        <f t="shared" si="68"/>
        <v>71</v>
      </c>
      <c r="BH81" s="6">
        <f t="shared" si="69"/>
        <v>76</v>
      </c>
      <c r="BI81" s="6">
        <f t="shared" si="70"/>
        <v>81</v>
      </c>
      <c r="BJ81" s="6">
        <f t="shared" si="71"/>
        <v>85</v>
      </c>
      <c r="BK81" s="6">
        <f t="shared" si="72"/>
        <v>94</v>
      </c>
      <c r="BL81" s="6">
        <f t="shared" si="73"/>
        <v>114</v>
      </c>
      <c r="BM81" s="4" t="s">
        <v>19</v>
      </c>
      <c r="BN81" s="6">
        <f t="shared" si="74"/>
        <v>0</v>
      </c>
      <c r="BO81" s="6">
        <f t="shared" si="75"/>
        <v>0</v>
      </c>
      <c r="BP81" s="6">
        <f t="shared" si="76"/>
        <v>0</v>
      </c>
      <c r="BQ81" s="6">
        <f t="shared" si="77"/>
        <v>0</v>
      </c>
      <c r="BR81" s="6">
        <f t="shared" si="78"/>
        <v>0</v>
      </c>
      <c r="BS81" s="6">
        <f t="shared" si="79"/>
        <v>0</v>
      </c>
      <c r="BT81" s="6">
        <f t="shared" si="80"/>
        <v>0</v>
      </c>
      <c r="BU81" s="6">
        <f t="shared" si="81"/>
        <v>0</v>
      </c>
    </row>
    <row r="82" spans="2:73" ht="18.75" x14ac:dyDescent="0.4">
      <c r="B82" s="147" t="s">
        <v>36</v>
      </c>
      <c r="C82" s="148"/>
      <c r="D82" s="3">
        <f t="shared" si="29"/>
        <v>20</v>
      </c>
      <c r="E82" s="3">
        <f t="shared" si="30"/>
        <v>40</v>
      </c>
      <c r="F82" s="3">
        <f t="shared" si="31"/>
        <v>60</v>
      </c>
      <c r="G82" s="3">
        <f t="shared" si="32"/>
        <v>100</v>
      </c>
      <c r="H82" s="3">
        <f t="shared" si="33"/>
        <v>140</v>
      </c>
      <c r="I82" s="3" t="str">
        <f t="shared" si="34"/>
        <v>141以上</v>
      </c>
      <c r="J82" s="3" t="str">
        <f t="shared" si="35"/>
        <v>201以上</v>
      </c>
      <c r="K82" s="3" t="s">
        <v>20</v>
      </c>
      <c r="L82" s="5">
        <f t="shared" si="82"/>
        <v>2408</v>
      </c>
      <c r="M82" s="6">
        <f t="shared" si="83"/>
        <v>16</v>
      </c>
      <c r="N82" s="6">
        <f t="shared" si="84"/>
        <v>0</v>
      </c>
      <c r="O82" s="6">
        <f t="shared" si="85"/>
        <v>0</v>
      </c>
      <c r="P82" s="6">
        <f t="shared" si="86"/>
        <v>0</v>
      </c>
      <c r="Q82" s="6">
        <f t="shared" si="87"/>
        <v>0</v>
      </c>
      <c r="R82" s="6">
        <f t="shared" si="88"/>
        <v>0</v>
      </c>
      <c r="S82" s="6">
        <f t="shared" si="89"/>
        <v>0</v>
      </c>
      <c r="T82" s="4" t="s">
        <v>16</v>
      </c>
      <c r="U82" s="6">
        <f t="shared" si="18"/>
        <v>1144</v>
      </c>
      <c r="V82" s="6">
        <f t="shared" si="19"/>
        <v>79</v>
      </c>
      <c r="W82" s="6">
        <f t="shared" si="20"/>
        <v>100</v>
      </c>
      <c r="X82" s="6">
        <f t="shared" si="21"/>
        <v>118</v>
      </c>
      <c r="Y82" s="6">
        <f t="shared" si="22"/>
        <v>140</v>
      </c>
      <c r="Z82" s="6">
        <f t="shared" si="23"/>
        <v>168</v>
      </c>
      <c r="AA82" s="6">
        <f t="shared" si="24"/>
        <v>198</v>
      </c>
      <c r="AB82" s="6">
        <f t="shared" si="25"/>
        <v>0</v>
      </c>
      <c r="AC82" s="4" t="s">
        <v>19</v>
      </c>
      <c r="AD82" s="6">
        <f t="shared" si="90"/>
        <v>1264</v>
      </c>
      <c r="AE82" s="6">
        <f t="shared" si="91"/>
        <v>1264</v>
      </c>
      <c r="AF82" s="6">
        <f t="shared" si="92"/>
        <v>0</v>
      </c>
      <c r="AG82" s="6">
        <f t="shared" si="93"/>
        <v>0</v>
      </c>
      <c r="AH82" s="6">
        <f t="shared" si="94"/>
        <v>0</v>
      </c>
      <c r="AI82" s="6">
        <f t="shared" si="95"/>
        <v>0</v>
      </c>
      <c r="AJ82" s="6">
        <f t="shared" si="96"/>
        <v>0</v>
      </c>
      <c r="AK82" s="6">
        <f t="shared" si="97"/>
        <v>0</v>
      </c>
      <c r="AL82" s="172" t="s">
        <v>37</v>
      </c>
      <c r="AM82" s="172"/>
      <c r="AN82" s="3">
        <f t="shared" si="52"/>
        <v>20</v>
      </c>
      <c r="AO82" s="3">
        <f t="shared" si="53"/>
        <v>40</v>
      </c>
      <c r="AP82" s="3">
        <f t="shared" si="54"/>
        <v>60</v>
      </c>
      <c r="AQ82" s="3">
        <f t="shared" si="55"/>
        <v>100</v>
      </c>
      <c r="AR82" s="3">
        <f t="shared" si="56"/>
        <v>200</v>
      </c>
      <c r="AS82" s="3">
        <f t="shared" si="57"/>
        <v>1000</v>
      </c>
      <c r="AT82" s="3" t="str">
        <f t="shared" si="58"/>
        <v>1001以上</v>
      </c>
      <c r="AU82" s="3" t="s">
        <v>33</v>
      </c>
      <c r="AV82" s="5">
        <f t="shared" si="59"/>
        <v>1066</v>
      </c>
      <c r="AW82" s="6">
        <f t="shared" si="60"/>
        <v>16</v>
      </c>
      <c r="AX82" s="6">
        <f t="shared" si="61"/>
        <v>0</v>
      </c>
      <c r="AY82" s="6">
        <f t="shared" si="62"/>
        <v>0</v>
      </c>
      <c r="AZ82" s="6">
        <f t="shared" si="63"/>
        <v>0</v>
      </c>
      <c r="BA82" s="6">
        <f t="shared" si="64"/>
        <v>0</v>
      </c>
      <c r="BB82" s="6">
        <f t="shared" si="65"/>
        <v>0</v>
      </c>
      <c r="BC82" s="6">
        <f t="shared" si="66"/>
        <v>0</v>
      </c>
      <c r="BD82" s="4" t="s">
        <v>16</v>
      </c>
      <c r="BE82" s="6">
        <f t="shared" si="27"/>
        <v>1066</v>
      </c>
      <c r="BF82" s="6">
        <f t="shared" si="67"/>
        <v>0</v>
      </c>
      <c r="BG82" s="6">
        <f t="shared" si="68"/>
        <v>71</v>
      </c>
      <c r="BH82" s="6">
        <f t="shared" si="69"/>
        <v>76</v>
      </c>
      <c r="BI82" s="6">
        <f t="shared" si="70"/>
        <v>81</v>
      </c>
      <c r="BJ82" s="6">
        <f t="shared" si="71"/>
        <v>85</v>
      </c>
      <c r="BK82" s="6">
        <f t="shared" si="72"/>
        <v>94</v>
      </c>
      <c r="BL82" s="6">
        <f t="shared" si="73"/>
        <v>114</v>
      </c>
      <c r="BM82" s="4" t="s">
        <v>19</v>
      </c>
      <c r="BN82" s="6">
        <f t="shared" si="74"/>
        <v>0</v>
      </c>
      <c r="BO82" s="6">
        <f t="shared" si="75"/>
        <v>0</v>
      </c>
      <c r="BP82" s="6">
        <f t="shared" si="76"/>
        <v>0</v>
      </c>
      <c r="BQ82" s="6">
        <f t="shared" si="77"/>
        <v>0</v>
      </c>
      <c r="BR82" s="6">
        <f t="shared" si="78"/>
        <v>0</v>
      </c>
      <c r="BS82" s="6">
        <f t="shared" si="79"/>
        <v>0</v>
      </c>
      <c r="BT82" s="6">
        <f t="shared" si="80"/>
        <v>0</v>
      </c>
      <c r="BU82" s="6">
        <f t="shared" si="81"/>
        <v>0</v>
      </c>
    </row>
    <row r="83" spans="2:73" ht="18.75" x14ac:dyDescent="0.4">
      <c r="B83" s="147" t="s">
        <v>36</v>
      </c>
      <c r="C83" s="148"/>
      <c r="D83" s="3">
        <f t="shared" si="29"/>
        <v>20</v>
      </c>
      <c r="E83" s="3">
        <f t="shared" si="30"/>
        <v>40</v>
      </c>
      <c r="F83" s="3">
        <f t="shared" si="31"/>
        <v>60</v>
      </c>
      <c r="G83" s="3">
        <f t="shared" si="32"/>
        <v>100</v>
      </c>
      <c r="H83" s="3">
        <f t="shared" si="33"/>
        <v>140</v>
      </c>
      <c r="I83" s="3" t="str">
        <f t="shared" si="34"/>
        <v>141以上</v>
      </c>
      <c r="J83" s="3" t="str">
        <f t="shared" si="35"/>
        <v>201以上</v>
      </c>
      <c r="K83" s="3" t="s">
        <v>20</v>
      </c>
      <c r="L83" s="5">
        <f t="shared" si="82"/>
        <v>2487</v>
      </c>
      <c r="M83" s="6">
        <f t="shared" si="83"/>
        <v>17</v>
      </c>
      <c r="N83" s="6">
        <f t="shared" si="84"/>
        <v>0</v>
      </c>
      <c r="O83" s="6">
        <f t="shared" si="85"/>
        <v>0</v>
      </c>
      <c r="P83" s="6">
        <f t="shared" si="86"/>
        <v>0</v>
      </c>
      <c r="Q83" s="6">
        <f t="shared" si="87"/>
        <v>0</v>
      </c>
      <c r="R83" s="6">
        <f t="shared" si="88"/>
        <v>0</v>
      </c>
      <c r="S83" s="6">
        <f t="shared" si="89"/>
        <v>0</v>
      </c>
      <c r="T83" s="4" t="s">
        <v>16</v>
      </c>
      <c r="U83" s="6">
        <f t="shared" si="18"/>
        <v>1144</v>
      </c>
      <c r="V83" s="6">
        <f t="shared" si="19"/>
        <v>79</v>
      </c>
      <c r="W83" s="6">
        <f t="shared" si="20"/>
        <v>100</v>
      </c>
      <c r="X83" s="6">
        <f t="shared" si="21"/>
        <v>118</v>
      </c>
      <c r="Y83" s="6">
        <f t="shared" si="22"/>
        <v>140</v>
      </c>
      <c r="Z83" s="6">
        <f t="shared" si="23"/>
        <v>168</v>
      </c>
      <c r="AA83" s="6">
        <f t="shared" si="24"/>
        <v>198</v>
      </c>
      <c r="AB83" s="6">
        <f t="shared" si="25"/>
        <v>0</v>
      </c>
      <c r="AC83" s="4" t="s">
        <v>19</v>
      </c>
      <c r="AD83" s="6">
        <f t="shared" si="90"/>
        <v>1343</v>
      </c>
      <c r="AE83" s="6">
        <f t="shared" si="91"/>
        <v>1343</v>
      </c>
      <c r="AF83" s="6">
        <f t="shared" si="92"/>
        <v>0</v>
      </c>
      <c r="AG83" s="6">
        <f t="shared" si="93"/>
        <v>0</v>
      </c>
      <c r="AH83" s="6">
        <f t="shared" si="94"/>
        <v>0</v>
      </c>
      <c r="AI83" s="6">
        <f t="shared" si="95"/>
        <v>0</v>
      </c>
      <c r="AJ83" s="6">
        <f t="shared" si="96"/>
        <v>0</v>
      </c>
      <c r="AK83" s="6">
        <f t="shared" si="97"/>
        <v>0</v>
      </c>
      <c r="AL83" s="172" t="s">
        <v>37</v>
      </c>
      <c r="AM83" s="172"/>
      <c r="AN83" s="3">
        <f t="shared" si="52"/>
        <v>20</v>
      </c>
      <c r="AO83" s="3">
        <f t="shared" si="53"/>
        <v>40</v>
      </c>
      <c r="AP83" s="3">
        <f t="shared" si="54"/>
        <v>60</v>
      </c>
      <c r="AQ83" s="3">
        <f t="shared" si="55"/>
        <v>100</v>
      </c>
      <c r="AR83" s="3">
        <f t="shared" si="56"/>
        <v>200</v>
      </c>
      <c r="AS83" s="3">
        <f t="shared" si="57"/>
        <v>1000</v>
      </c>
      <c r="AT83" s="3" t="str">
        <f t="shared" si="58"/>
        <v>1001以上</v>
      </c>
      <c r="AU83" s="3" t="s">
        <v>33</v>
      </c>
      <c r="AV83" s="5">
        <f t="shared" si="59"/>
        <v>1066</v>
      </c>
      <c r="AW83" s="6">
        <f t="shared" si="60"/>
        <v>17</v>
      </c>
      <c r="AX83" s="6">
        <f t="shared" si="61"/>
        <v>0</v>
      </c>
      <c r="AY83" s="6">
        <f t="shared" si="62"/>
        <v>0</v>
      </c>
      <c r="AZ83" s="6">
        <f t="shared" si="63"/>
        <v>0</v>
      </c>
      <c r="BA83" s="6">
        <f t="shared" si="64"/>
        <v>0</v>
      </c>
      <c r="BB83" s="6">
        <f t="shared" si="65"/>
        <v>0</v>
      </c>
      <c r="BC83" s="6">
        <f t="shared" si="66"/>
        <v>0</v>
      </c>
      <c r="BD83" s="4" t="s">
        <v>16</v>
      </c>
      <c r="BE83" s="6">
        <f t="shared" si="27"/>
        <v>1066</v>
      </c>
      <c r="BF83" s="6">
        <f t="shared" si="67"/>
        <v>0</v>
      </c>
      <c r="BG83" s="6">
        <f t="shared" si="68"/>
        <v>71</v>
      </c>
      <c r="BH83" s="6">
        <f t="shared" si="69"/>
        <v>76</v>
      </c>
      <c r="BI83" s="6">
        <f t="shared" si="70"/>
        <v>81</v>
      </c>
      <c r="BJ83" s="6">
        <f t="shared" si="71"/>
        <v>85</v>
      </c>
      <c r="BK83" s="6">
        <f t="shared" si="72"/>
        <v>94</v>
      </c>
      <c r="BL83" s="6">
        <f t="shared" si="73"/>
        <v>114</v>
      </c>
      <c r="BM83" s="4" t="s">
        <v>19</v>
      </c>
      <c r="BN83" s="6">
        <f t="shared" si="74"/>
        <v>0</v>
      </c>
      <c r="BO83" s="6">
        <f t="shared" si="75"/>
        <v>0</v>
      </c>
      <c r="BP83" s="6">
        <f t="shared" si="76"/>
        <v>0</v>
      </c>
      <c r="BQ83" s="6">
        <f t="shared" si="77"/>
        <v>0</v>
      </c>
      <c r="BR83" s="6">
        <f t="shared" si="78"/>
        <v>0</v>
      </c>
      <c r="BS83" s="6">
        <f t="shared" si="79"/>
        <v>0</v>
      </c>
      <c r="BT83" s="6">
        <f t="shared" si="80"/>
        <v>0</v>
      </c>
      <c r="BU83" s="6">
        <f t="shared" si="81"/>
        <v>0</v>
      </c>
    </row>
    <row r="84" spans="2:73" ht="18.75" x14ac:dyDescent="0.4">
      <c r="B84" s="147" t="s">
        <v>36</v>
      </c>
      <c r="C84" s="148"/>
      <c r="D84" s="3">
        <f t="shared" si="29"/>
        <v>20</v>
      </c>
      <c r="E84" s="3">
        <f t="shared" si="30"/>
        <v>40</v>
      </c>
      <c r="F84" s="3">
        <f t="shared" si="31"/>
        <v>60</v>
      </c>
      <c r="G84" s="3">
        <f t="shared" si="32"/>
        <v>100</v>
      </c>
      <c r="H84" s="3">
        <f t="shared" si="33"/>
        <v>140</v>
      </c>
      <c r="I84" s="3" t="str">
        <f t="shared" si="34"/>
        <v>141以上</v>
      </c>
      <c r="J84" s="3" t="str">
        <f t="shared" si="35"/>
        <v>201以上</v>
      </c>
      <c r="K84" s="3" t="s">
        <v>20</v>
      </c>
      <c r="L84" s="5">
        <f t="shared" si="82"/>
        <v>2566</v>
      </c>
      <c r="M84" s="6">
        <f t="shared" si="83"/>
        <v>18</v>
      </c>
      <c r="N84" s="6">
        <f t="shared" si="84"/>
        <v>0</v>
      </c>
      <c r="O84" s="6">
        <f t="shared" si="85"/>
        <v>0</v>
      </c>
      <c r="P84" s="6">
        <f t="shared" si="86"/>
        <v>0</v>
      </c>
      <c r="Q84" s="6">
        <f t="shared" si="87"/>
        <v>0</v>
      </c>
      <c r="R84" s="6">
        <f t="shared" si="88"/>
        <v>0</v>
      </c>
      <c r="S84" s="6">
        <f t="shared" si="89"/>
        <v>0</v>
      </c>
      <c r="T84" s="4" t="s">
        <v>16</v>
      </c>
      <c r="U84" s="6">
        <f t="shared" si="18"/>
        <v>1144</v>
      </c>
      <c r="V84" s="6">
        <f t="shared" si="19"/>
        <v>79</v>
      </c>
      <c r="W84" s="6">
        <f t="shared" si="20"/>
        <v>100</v>
      </c>
      <c r="X84" s="6">
        <f t="shared" si="21"/>
        <v>118</v>
      </c>
      <c r="Y84" s="6">
        <f t="shared" si="22"/>
        <v>140</v>
      </c>
      <c r="Z84" s="6">
        <f t="shared" si="23"/>
        <v>168</v>
      </c>
      <c r="AA84" s="6">
        <f t="shared" si="24"/>
        <v>198</v>
      </c>
      <c r="AB84" s="6">
        <f t="shared" si="25"/>
        <v>0</v>
      </c>
      <c r="AC84" s="4" t="s">
        <v>19</v>
      </c>
      <c r="AD84" s="6">
        <f t="shared" si="90"/>
        <v>1422</v>
      </c>
      <c r="AE84" s="6">
        <f t="shared" si="91"/>
        <v>1422</v>
      </c>
      <c r="AF84" s="6">
        <f t="shared" si="92"/>
        <v>0</v>
      </c>
      <c r="AG84" s="6">
        <f t="shared" si="93"/>
        <v>0</v>
      </c>
      <c r="AH84" s="6">
        <f t="shared" si="94"/>
        <v>0</v>
      </c>
      <c r="AI84" s="6">
        <f t="shared" si="95"/>
        <v>0</v>
      </c>
      <c r="AJ84" s="6">
        <f t="shared" si="96"/>
        <v>0</v>
      </c>
      <c r="AK84" s="6">
        <f t="shared" si="97"/>
        <v>0</v>
      </c>
      <c r="AL84" s="172" t="s">
        <v>37</v>
      </c>
      <c r="AM84" s="172"/>
      <c r="AN84" s="3">
        <f t="shared" si="52"/>
        <v>20</v>
      </c>
      <c r="AO84" s="3">
        <f t="shared" si="53"/>
        <v>40</v>
      </c>
      <c r="AP84" s="3">
        <f t="shared" si="54"/>
        <v>60</v>
      </c>
      <c r="AQ84" s="3">
        <f t="shared" si="55"/>
        <v>100</v>
      </c>
      <c r="AR84" s="3">
        <f t="shared" si="56"/>
        <v>200</v>
      </c>
      <c r="AS84" s="3">
        <f t="shared" si="57"/>
        <v>1000</v>
      </c>
      <c r="AT84" s="3" t="str">
        <f t="shared" si="58"/>
        <v>1001以上</v>
      </c>
      <c r="AU84" s="3" t="s">
        <v>33</v>
      </c>
      <c r="AV84" s="5">
        <f t="shared" si="59"/>
        <v>1066</v>
      </c>
      <c r="AW84" s="6">
        <f t="shared" si="60"/>
        <v>18</v>
      </c>
      <c r="AX84" s="6">
        <f t="shared" si="61"/>
        <v>0</v>
      </c>
      <c r="AY84" s="6">
        <f t="shared" si="62"/>
        <v>0</v>
      </c>
      <c r="AZ84" s="6">
        <f t="shared" si="63"/>
        <v>0</v>
      </c>
      <c r="BA84" s="6">
        <f t="shared" si="64"/>
        <v>0</v>
      </c>
      <c r="BB84" s="6">
        <f t="shared" si="65"/>
        <v>0</v>
      </c>
      <c r="BC84" s="6">
        <f t="shared" si="66"/>
        <v>0</v>
      </c>
      <c r="BD84" s="4" t="s">
        <v>16</v>
      </c>
      <c r="BE84" s="6">
        <f t="shared" si="27"/>
        <v>1066</v>
      </c>
      <c r="BF84" s="6">
        <f t="shared" si="67"/>
        <v>0</v>
      </c>
      <c r="BG84" s="6">
        <f t="shared" si="68"/>
        <v>71</v>
      </c>
      <c r="BH84" s="6">
        <f t="shared" si="69"/>
        <v>76</v>
      </c>
      <c r="BI84" s="6">
        <f t="shared" si="70"/>
        <v>81</v>
      </c>
      <c r="BJ84" s="6">
        <f t="shared" si="71"/>
        <v>85</v>
      </c>
      <c r="BK84" s="6">
        <f t="shared" si="72"/>
        <v>94</v>
      </c>
      <c r="BL84" s="6">
        <f t="shared" si="73"/>
        <v>114</v>
      </c>
      <c r="BM84" s="4" t="s">
        <v>19</v>
      </c>
      <c r="BN84" s="6">
        <f t="shared" si="74"/>
        <v>0</v>
      </c>
      <c r="BO84" s="6">
        <f t="shared" si="75"/>
        <v>0</v>
      </c>
      <c r="BP84" s="6">
        <f t="shared" si="76"/>
        <v>0</v>
      </c>
      <c r="BQ84" s="6">
        <f t="shared" si="77"/>
        <v>0</v>
      </c>
      <c r="BR84" s="6">
        <f t="shared" si="78"/>
        <v>0</v>
      </c>
      <c r="BS84" s="6">
        <f t="shared" si="79"/>
        <v>0</v>
      </c>
      <c r="BT84" s="6">
        <f t="shared" si="80"/>
        <v>0</v>
      </c>
      <c r="BU84" s="6">
        <f t="shared" si="81"/>
        <v>0</v>
      </c>
    </row>
    <row r="85" spans="2:73" ht="18.75" x14ac:dyDescent="0.4">
      <c r="B85" s="147" t="s">
        <v>36</v>
      </c>
      <c r="C85" s="148"/>
      <c r="D85" s="3">
        <f t="shared" si="29"/>
        <v>20</v>
      </c>
      <c r="E85" s="3">
        <f t="shared" si="30"/>
        <v>40</v>
      </c>
      <c r="F85" s="3">
        <f t="shared" si="31"/>
        <v>60</v>
      </c>
      <c r="G85" s="3">
        <f t="shared" si="32"/>
        <v>100</v>
      </c>
      <c r="H85" s="3">
        <f t="shared" si="33"/>
        <v>140</v>
      </c>
      <c r="I85" s="3" t="str">
        <f t="shared" si="34"/>
        <v>141以上</v>
      </c>
      <c r="J85" s="3" t="str">
        <f t="shared" si="35"/>
        <v>201以上</v>
      </c>
      <c r="K85" s="3" t="s">
        <v>20</v>
      </c>
      <c r="L85" s="5">
        <f t="shared" si="82"/>
        <v>2645</v>
      </c>
      <c r="M85" s="6">
        <f t="shared" si="83"/>
        <v>19</v>
      </c>
      <c r="N85" s="6">
        <f t="shared" si="84"/>
        <v>0</v>
      </c>
      <c r="O85" s="6">
        <f t="shared" si="85"/>
        <v>0</v>
      </c>
      <c r="P85" s="6">
        <f t="shared" si="86"/>
        <v>0</v>
      </c>
      <c r="Q85" s="6">
        <f t="shared" si="87"/>
        <v>0</v>
      </c>
      <c r="R85" s="6">
        <f t="shared" si="88"/>
        <v>0</v>
      </c>
      <c r="S85" s="6">
        <f t="shared" si="89"/>
        <v>0</v>
      </c>
      <c r="T85" s="4" t="s">
        <v>16</v>
      </c>
      <c r="U85" s="6">
        <f t="shared" si="18"/>
        <v>1144</v>
      </c>
      <c r="V85" s="6">
        <f t="shared" si="19"/>
        <v>79</v>
      </c>
      <c r="W85" s="6">
        <f t="shared" si="20"/>
        <v>100</v>
      </c>
      <c r="X85" s="6">
        <f t="shared" si="21"/>
        <v>118</v>
      </c>
      <c r="Y85" s="6">
        <f t="shared" si="22"/>
        <v>140</v>
      </c>
      <c r="Z85" s="6">
        <f t="shared" si="23"/>
        <v>168</v>
      </c>
      <c r="AA85" s="6">
        <f t="shared" si="24"/>
        <v>198</v>
      </c>
      <c r="AB85" s="6">
        <f t="shared" si="25"/>
        <v>0</v>
      </c>
      <c r="AC85" s="4" t="s">
        <v>19</v>
      </c>
      <c r="AD85" s="6">
        <f t="shared" si="90"/>
        <v>1501</v>
      </c>
      <c r="AE85" s="6">
        <f t="shared" si="91"/>
        <v>1501</v>
      </c>
      <c r="AF85" s="6">
        <f t="shared" si="92"/>
        <v>0</v>
      </c>
      <c r="AG85" s="6">
        <f t="shared" si="93"/>
        <v>0</v>
      </c>
      <c r="AH85" s="6">
        <f t="shared" si="94"/>
        <v>0</v>
      </c>
      <c r="AI85" s="6">
        <f t="shared" si="95"/>
        <v>0</v>
      </c>
      <c r="AJ85" s="6">
        <f t="shared" si="96"/>
        <v>0</v>
      </c>
      <c r="AK85" s="6">
        <f t="shared" si="97"/>
        <v>0</v>
      </c>
      <c r="AL85" s="172" t="s">
        <v>37</v>
      </c>
      <c r="AM85" s="172"/>
      <c r="AN85" s="3">
        <f t="shared" si="52"/>
        <v>20</v>
      </c>
      <c r="AO85" s="3">
        <f t="shared" si="53"/>
        <v>40</v>
      </c>
      <c r="AP85" s="3">
        <f t="shared" si="54"/>
        <v>60</v>
      </c>
      <c r="AQ85" s="3">
        <f t="shared" si="55"/>
        <v>100</v>
      </c>
      <c r="AR85" s="3">
        <f t="shared" si="56"/>
        <v>200</v>
      </c>
      <c r="AS85" s="3">
        <f t="shared" si="57"/>
        <v>1000</v>
      </c>
      <c r="AT85" s="3" t="str">
        <f t="shared" si="58"/>
        <v>1001以上</v>
      </c>
      <c r="AU85" s="3" t="s">
        <v>33</v>
      </c>
      <c r="AV85" s="5">
        <f t="shared" si="59"/>
        <v>1066</v>
      </c>
      <c r="AW85" s="6">
        <f t="shared" si="60"/>
        <v>19</v>
      </c>
      <c r="AX85" s="6">
        <f t="shared" si="61"/>
        <v>0</v>
      </c>
      <c r="AY85" s="6">
        <f t="shared" si="62"/>
        <v>0</v>
      </c>
      <c r="AZ85" s="6">
        <f t="shared" si="63"/>
        <v>0</v>
      </c>
      <c r="BA85" s="6">
        <f t="shared" si="64"/>
        <v>0</v>
      </c>
      <c r="BB85" s="6">
        <f t="shared" si="65"/>
        <v>0</v>
      </c>
      <c r="BC85" s="6">
        <f t="shared" si="66"/>
        <v>0</v>
      </c>
      <c r="BD85" s="4" t="s">
        <v>16</v>
      </c>
      <c r="BE85" s="6">
        <f t="shared" si="27"/>
        <v>1066</v>
      </c>
      <c r="BF85" s="6">
        <f t="shared" si="67"/>
        <v>0</v>
      </c>
      <c r="BG85" s="6">
        <f t="shared" si="68"/>
        <v>71</v>
      </c>
      <c r="BH85" s="6">
        <f t="shared" si="69"/>
        <v>76</v>
      </c>
      <c r="BI85" s="6">
        <f t="shared" si="70"/>
        <v>81</v>
      </c>
      <c r="BJ85" s="6">
        <f t="shared" si="71"/>
        <v>85</v>
      </c>
      <c r="BK85" s="6">
        <f t="shared" si="72"/>
        <v>94</v>
      </c>
      <c r="BL85" s="6">
        <f t="shared" si="73"/>
        <v>114</v>
      </c>
      <c r="BM85" s="4" t="s">
        <v>19</v>
      </c>
      <c r="BN85" s="6">
        <f t="shared" si="74"/>
        <v>0</v>
      </c>
      <c r="BO85" s="6">
        <f t="shared" si="75"/>
        <v>0</v>
      </c>
      <c r="BP85" s="6">
        <f t="shared" si="76"/>
        <v>0</v>
      </c>
      <c r="BQ85" s="6">
        <f t="shared" si="77"/>
        <v>0</v>
      </c>
      <c r="BR85" s="6">
        <f t="shared" si="78"/>
        <v>0</v>
      </c>
      <c r="BS85" s="6">
        <f t="shared" si="79"/>
        <v>0</v>
      </c>
      <c r="BT85" s="6">
        <f t="shared" si="80"/>
        <v>0</v>
      </c>
      <c r="BU85" s="6">
        <f t="shared" si="81"/>
        <v>0</v>
      </c>
    </row>
    <row r="86" spans="2:73" ht="18.75" x14ac:dyDescent="0.4">
      <c r="B86" s="147" t="s">
        <v>36</v>
      </c>
      <c r="C86" s="148"/>
      <c r="D86" s="3">
        <f t="shared" si="29"/>
        <v>20</v>
      </c>
      <c r="E86" s="3">
        <f t="shared" si="30"/>
        <v>40</v>
      </c>
      <c r="F86" s="3">
        <f t="shared" si="31"/>
        <v>60</v>
      </c>
      <c r="G86" s="3">
        <f t="shared" si="32"/>
        <v>100</v>
      </c>
      <c r="H86" s="3">
        <f t="shared" si="33"/>
        <v>140</v>
      </c>
      <c r="I86" s="3" t="str">
        <f t="shared" si="34"/>
        <v>141以上</v>
      </c>
      <c r="J86" s="3" t="str">
        <f t="shared" si="35"/>
        <v>201以上</v>
      </c>
      <c r="K86" s="3" t="s">
        <v>20</v>
      </c>
      <c r="L86" s="5">
        <f t="shared" si="82"/>
        <v>2724</v>
      </c>
      <c r="M86" s="6">
        <f t="shared" si="83"/>
        <v>20</v>
      </c>
      <c r="N86" s="6">
        <f t="shared" si="84"/>
        <v>0</v>
      </c>
      <c r="O86" s="6">
        <f t="shared" si="85"/>
        <v>0</v>
      </c>
      <c r="P86" s="6">
        <f t="shared" si="86"/>
        <v>0</v>
      </c>
      <c r="Q86" s="6">
        <f t="shared" si="87"/>
        <v>0</v>
      </c>
      <c r="R86" s="6">
        <f t="shared" si="88"/>
        <v>0</v>
      </c>
      <c r="S86" s="6">
        <f t="shared" si="89"/>
        <v>0</v>
      </c>
      <c r="T86" s="4" t="s">
        <v>16</v>
      </c>
      <c r="U86" s="6">
        <f t="shared" si="18"/>
        <v>1144</v>
      </c>
      <c r="V86" s="6">
        <f t="shared" si="19"/>
        <v>79</v>
      </c>
      <c r="W86" s="6">
        <f t="shared" si="20"/>
        <v>100</v>
      </c>
      <c r="X86" s="6">
        <f t="shared" si="21"/>
        <v>118</v>
      </c>
      <c r="Y86" s="6">
        <f t="shared" si="22"/>
        <v>140</v>
      </c>
      <c r="Z86" s="6">
        <f t="shared" si="23"/>
        <v>168</v>
      </c>
      <c r="AA86" s="6">
        <f t="shared" si="24"/>
        <v>198</v>
      </c>
      <c r="AB86" s="6">
        <f t="shared" si="25"/>
        <v>0</v>
      </c>
      <c r="AC86" s="4" t="s">
        <v>19</v>
      </c>
      <c r="AD86" s="6">
        <f t="shared" si="90"/>
        <v>1580</v>
      </c>
      <c r="AE86" s="6">
        <f t="shared" si="91"/>
        <v>1580</v>
      </c>
      <c r="AF86" s="6">
        <f t="shared" si="92"/>
        <v>0</v>
      </c>
      <c r="AG86" s="6">
        <f t="shared" si="93"/>
        <v>0</v>
      </c>
      <c r="AH86" s="6">
        <f t="shared" si="94"/>
        <v>0</v>
      </c>
      <c r="AI86" s="6">
        <f t="shared" si="95"/>
        <v>0</v>
      </c>
      <c r="AJ86" s="6">
        <f t="shared" si="96"/>
        <v>0</v>
      </c>
      <c r="AK86" s="6">
        <f t="shared" si="97"/>
        <v>0</v>
      </c>
      <c r="AL86" s="172" t="s">
        <v>37</v>
      </c>
      <c r="AM86" s="172"/>
      <c r="AN86" s="3">
        <f t="shared" si="52"/>
        <v>20</v>
      </c>
      <c r="AO86" s="3">
        <f t="shared" si="53"/>
        <v>40</v>
      </c>
      <c r="AP86" s="3">
        <f t="shared" si="54"/>
        <v>60</v>
      </c>
      <c r="AQ86" s="3">
        <f t="shared" si="55"/>
        <v>100</v>
      </c>
      <c r="AR86" s="3">
        <f t="shared" si="56"/>
        <v>200</v>
      </c>
      <c r="AS86" s="3">
        <f t="shared" si="57"/>
        <v>1000</v>
      </c>
      <c r="AT86" s="3" t="str">
        <f t="shared" si="58"/>
        <v>1001以上</v>
      </c>
      <c r="AU86" s="3" t="s">
        <v>33</v>
      </c>
      <c r="AV86" s="5">
        <f t="shared" si="59"/>
        <v>1066</v>
      </c>
      <c r="AW86" s="6">
        <f t="shared" si="60"/>
        <v>20</v>
      </c>
      <c r="AX86" s="6">
        <f t="shared" si="61"/>
        <v>0</v>
      </c>
      <c r="AY86" s="6">
        <f t="shared" si="62"/>
        <v>0</v>
      </c>
      <c r="AZ86" s="6">
        <f t="shared" si="63"/>
        <v>0</v>
      </c>
      <c r="BA86" s="6">
        <f t="shared" si="64"/>
        <v>0</v>
      </c>
      <c r="BB86" s="6">
        <f t="shared" si="65"/>
        <v>0</v>
      </c>
      <c r="BC86" s="6">
        <f t="shared" si="66"/>
        <v>0</v>
      </c>
      <c r="BD86" s="4" t="s">
        <v>16</v>
      </c>
      <c r="BE86" s="6">
        <f t="shared" si="27"/>
        <v>1066</v>
      </c>
      <c r="BF86" s="6">
        <f t="shared" si="67"/>
        <v>0</v>
      </c>
      <c r="BG86" s="6">
        <f t="shared" si="68"/>
        <v>71</v>
      </c>
      <c r="BH86" s="6">
        <f t="shared" si="69"/>
        <v>76</v>
      </c>
      <c r="BI86" s="6">
        <f t="shared" si="70"/>
        <v>81</v>
      </c>
      <c r="BJ86" s="6">
        <f t="shared" si="71"/>
        <v>85</v>
      </c>
      <c r="BK86" s="6">
        <f t="shared" si="72"/>
        <v>94</v>
      </c>
      <c r="BL86" s="6">
        <f t="shared" si="73"/>
        <v>114</v>
      </c>
      <c r="BM86" s="4" t="s">
        <v>19</v>
      </c>
      <c r="BN86" s="6">
        <f t="shared" si="74"/>
        <v>0</v>
      </c>
      <c r="BO86" s="6">
        <f t="shared" si="75"/>
        <v>0</v>
      </c>
      <c r="BP86" s="6">
        <f t="shared" si="76"/>
        <v>0</v>
      </c>
      <c r="BQ86" s="6">
        <f t="shared" si="77"/>
        <v>0</v>
      </c>
      <c r="BR86" s="6">
        <f t="shared" si="78"/>
        <v>0</v>
      </c>
      <c r="BS86" s="6">
        <f t="shared" si="79"/>
        <v>0</v>
      </c>
      <c r="BT86" s="6">
        <f t="shared" si="80"/>
        <v>0</v>
      </c>
      <c r="BU86" s="6">
        <f t="shared" si="81"/>
        <v>0</v>
      </c>
    </row>
    <row r="87" spans="2:73" ht="18.75" x14ac:dyDescent="0.4">
      <c r="B87" s="147" t="s">
        <v>36</v>
      </c>
      <c r="C87" s="148"/>
      <c r="D87" s="3">
        <f t="shared" si="29"/>
        <v>20</v>
      </c>
      <c r="E87" s="3">
        <f t="shared" si="30"/>
        <v>40</v>
      </c>
      <c r="F87" s="3">
        <f t="shared" si="31"/>
        <v>60</v>
      </c>
      <c r="G87" s="3">
        <f t="shared" si="32"/>
        <v>100</v>
      </c>
      <c r="H87" s="3">
        <f t="shared" si="33"/>
        <v>140</v>
      </c>
      <c r="I87" s="3" t="str">
        <f t="shared" si="34"/>
        <v>141以上</v>
      </c>
      <c r="J87" s="3" t="str">
        <f t="shared" si="35"/>
        <v>201以上</v>
      </c>
      <c r="K87" s="3" t="s">
        <v>20</v>
      </c>
      <c r="L87" s="5">
        <f t="shared" si="82"/>
        <v>2824</v>
      </c>
      <c r="M87" s="6">
        <f t="shared" si="83"/>
        <v>20</v>
      </c>
      <c r="N87" s="6">
        <f t="shared" si="84"/>
        <v>1</v>
      </c>
      <c r="O87" s="6">
        <f t="shared" si="85"/>
        <v>0</v>
      </c>
      <c r="P87" s="6">
        <f t="shared" si="86"/>
        <v>0</v>
      </c>
      <c r="Q87" s="6">
        <f t="shared" si="87"/>
        <v>0</v>
      </c>
      <c r="R87" s="6">
        <f t="shared" si="88"/>
        <v>0</v>
      </c>
      <c r="S87" s="6">
        <f t="shared" si="89"/>
        <v>0</v>
      </c>
      <c r="T87" s="4" t="s">
        <v>16</v>
      </c>
      <c r="U87" s="6">
        <f t="shared" si="18"/>
        <v>1144</v>
      </c>
      <c r="V87" s="6">
        <f t="shared" si="19"/>
        <v>79</v>
      </c>
      <c r="W87" s="6">
        <f t="shared" si="20"/>
        <v>100</v>
      </c>
      <c r="X87" s="6">
        <f t="shared" si="21"/>
        <v>118</v>
      </c>
      <c r="Y87" s="6">
        <f t="shared" si="22"/>
        <v>140</v>
      </c>
      <c r="Z87" s="6">
        <f t="shared" si="23"/>
        <v>168</v>
      </c>
      <c r="AA87" s="6">
        <f t="shared" si="24"/>
        <v>198</v>
      </c>
      <c r="AB87" s="6">
        <f t="shared" si="25"/>
        <v>0</v>
      </c>
      <c r="AC87" s="4" t="s">
        <v>19</v>
      </c>
      <c r="AD87" s="6">
        <f t="shared" si="90"/>
        <v>1680</v>
      </c>
      <c r="AE87" s="6">
        <f t="shared" si="91"/>
        <v>1580</v>
      </c>
      <c r="AF87" s="6">
        <f t="shared" si="92"/>
        <v>100</v>
      </c>
      <c r="AG87" s="6">
        <f t="shared" si="93"/>
        <v>0</v>
      </c>
      <c r="AH87" s="6">
        <f t="shared" si="94"/>
        <v>0</v>
      </c>
      <c r="AI87" s="6">
        <f t="shared" si="95"/>
        <v>0</v>
      </c>
      <c r="AJ87" s="6">
        <f t="shared" si="96"/>
        <v>0</v>
      </c>
      <c r="AK87" s="6">
        <f t="shared" si="97"/>
        <v>0</v>
      </c>
      <c r="AL87" s="172" t="s">
        <v>37</v>
      </c>
      <c r="AM87" s="172"/>
      <c r="AN87" s="3">
        <f t="shared" si="52"/>
        <v>20</v>
      </c>
      <c r="AO87" s="3">
        <f t="shared" si="53"/>
        <v>40</v>
      </c>
      <c r="AP87" s="3">
        <f t="shared" si="54"/>
        <v>60</v>
      </c>
      <c r="AQ87" s="3">
        <f t="shared" si="55"/>
        <v>100</v>
      </c>
      <c r="AR87" s="3">
        <f t="shared" si="56"/>
        <v>200</v>
      </c>
      <c r="AS87" s="3">
        <f t="shared" si="57"/>
        <v>1000</v>
      </c>
      <c r="AT87" s="3" t="str">
        <f t="shared" si="58"/>
        <v>1001以上</v>
      </c>
      <c r="AU87" s="3" t="s">
        <v>33</v>
      </c>
      <c r="AV87" s="5">
        <f t="shared" si="59"/>
        <v>1137</v>
      </c>
      <c r="AW87" s="6">
        <f t="shared" si="60"/>
        <v>20</v>
      </c>
      <c r="AX87" s="6">
        <f t="shared" si="61"/>
        <v>1</v>
      </c>
      <c r="AY87" s="6">
        <f t="shared" si="62"/>
        <v>0</v>
      </c>
      <c r="AZ87" s="6">
        <f t="shared" si="63"/>
        <v>0</v>
      </c>
      <c r="BA87" s="6">
        <f t="shared" si="64"/>
        <v>0</v>
      </c>
      <c r="BB87" s="6">
        <f t="shared" si="65"/>
        <v>0</v>
      </c>
      <c r="BC87" s="6">
        <f t="shared" si="66"/>
        <v>0</v>
      </c>
      <c r="BD87" s="4" t="s">
        <v>16</v>
      </c>
      <c r="BE87" s="6">
        <f t="shared" si="27"/>
        <v>1066</v>
      </c>
      <c r="BF87" s="6">
        <f t="shared" si="67"/>
        <v>0</v>
      </c>
      <c r="BG87" s="6">
        <f t="shared" si="68"/>
        <v>71</v>
      </c>
      <c r="BH87" s="6">
        <f t="shared" si="69"/>
        <v>76</v>
      </c>
      <c r="BI87" s="6">
        <f t="shared" si="70"/>
        <v>81</v>
      </c>
      <c r="BJ87" s="6">
        <f t="shared" si="71"/>
        <v>85</v>
      </c>
      <c r="BK87" s="6">
        <f t="shared" si="72"/>
        <v>94</v>
      </c>
      <c r="BL87" s="6">
        <f t="shared" si="73"/>
        <v>114</v>
      </c>
      <c r="BM87" s="4" t="s">
        <v>19</v>
      </c>
      <c r="BN87" s="6">
        <f t="shared" si="74"/>
        <v>71</v>
      </c>
      <c r="BO87" s="6">
        <f t="shared" si="75"/>
        <v>0</v>
      </c>
      <c r="BP87" s="6">
        <f t="shared" si="76"/>
        <v>71</v>
      </c>
      <c r="BQ87" s="6">
        <f t="shared" si="77"/>
        <v>0</v>
      </c>
      <c r="BR87" s="6">
        <f t="shared" si="78"/>
        <v>0</v>
      </c>
      <c r="BS87" s="6">
        <f t="shared" si="79"/>
        <v>0</v>
      </c>
      <c r="BT87" s="6">
        <f t="shared" si="80"/>
        <v>0</v>
      </c>
      <c r="BU87" s="6">
        <f t="shared" si="81"/>
        <v>0</v>
      </c>
    </row>
    <row r="88" spans="2:73" ht="18.75" x14ac:dyDescent="0.4">
      <c r="B88" s="147" t="s">
        <v>36</v>
      </c>
      <c r="C88" s="148"/>
      <c r="D88" s="3">
        <f t="shared" si="29"/>
        <v>20</v>
      </c>
      <c r="E88" s="3">
        <f t="shared" si="30"/>
        <v>40</v>
      </c>
      <c r="F88" s="3">
        <f t="shared" si="31"/>
        <v>60</v>
      </c>
      <c r="G88" s="3">
        <f t="shared" si="32"/>
        <v>100</v>
      </c>
      <c r="H88" s="3">
        <f t="shared" si="33"/>
        <v>140</v>
      </c>
      <c r="I88" s="3" t="str">
        <f t="shared" si="34"/>
        <v>141以上</v>
      </c>
      <c r="J88" s="3" t="str">
        <f t="shared" si="35"/>
        <v>201以上</v>
      </c>
      <c r="K88" s="3" t="s">
        <v>20</v>
      </c>
      <c r="L88" s="5">
        <f t="shared" si="82"/>
        <v>2924</v>
      </c>
      <c r="M88" s="6">
        <f t="shared" si="83"/>
        <v>20</v>
      </c>
      <c r="N88" s="6">
        <f t="shared" si="84"/>
        <v>2</v>
      </c>
      <c r="O88" s="6">
        <f t="shared" si="85"/>
        <v>0</v>
      </c>
      <c r="P88" s="6">
        <f t="shared" si="86"/>
        <v>0</v>
      </c>
      <c r="Q88" s="6">
        <f t="shared" si="87"/>
        <v>0</v>
      </c>
      <c r="R88" s="6">
        <f t="shared" si="88"/>
        <v>0</v>
      </c>
      <c r="S88" s="6">
        <f t="shared" si="89"/>
        <v>0</v>
      </c>
      <c r="T88" s="4" t="s">
        <v>16</v>
      </c>
      <c r="U88" s="6">
        <f t="shared" si="18"/>
        <v>1144</v>
      </c>
      <c r="V88" s="6">
        <f t="shared" si="19"/>
        <v>79</v>
      </c>
      <c r="W88" s="6">
        <f t="shared" si="20"/>
        <v>100</v>
      </c>
      <c r="X88" s="6">
        <f t="shared" si="21"/>
        <v>118</v>
      </c>
      <c r="Y88" s="6">
        <f t="shared" si="22"/>
        <v>140</v>
      </c>
      <c r="Z88" s="6">
        <f t="shared" si="23"/>
        <v>168</v>
      </c>
      <c r="AA88" s="6">
        <f t="shared" si="24"/>
        <v>198</v>
      </c>
      <c r="AB88" s="6">
        <f t="shared" si="25"/>
        <v>0</v>
      </c>
      <c r="AC88" s="4" t="s">
        <v>19</v>
      </c>
      <c r="AD88" s="6">
        <f t="shared" si="90"/>
        <v>1780</v>
      </c>
      <c r="AE88" s="6">
        <f t="shared" si="91"/>
        <v>1580</v>
      </c>
      <c r="AF88" s="6">
        <f t="shared" si="92"/>
        <v>200</v>
      </c>
      <c r="AG88" s="6">
        <f t="shared" si="93"/>
        <v>0</v>
      </c>
      <c r="AH88" s="6">
        <f t="shared" si="94"/>
        <v>0</v>
      </c>
      <c r="AI88" s="6">
        <f t="shared" si="95"/>
        <v>0</v>
      </c>
      <c r="AJ88" s="6">
        <f t="shared" si="96"/>
        <v>0</v>
      </c>
      <c r="AK88" s="6">
        <f t="shared" si="97"/>
        <v>0</v>
      </c>
      <c r="AL88" s="172" t="s">
        <v>37</v>
      </c>
      <c r="AM88" s="172"/>
      <c r="AN88" s="3">
        <f t="shared" si="52"/>
        <v>20</v>
      </c>
      <c r="AO88" s="3">
        <f t="shared" si="53"/>
        <v>40</v>
      </c>
      <c r="AP88" s="3">
        <f t="shared" si="54"/>
        <v>60</v>
      </c>
      <c r="AQ88" s="3">
        <f t="shared" si="55"/>
        <v>100</v>
      </c>
      <c r="AR88" s="3">
        <f t="shared" si="56"/>
        <v>200</v>
      </c>
      <c r="AS88" s="3">
        <f t="shared" si="57"/>
        <v>1000</v>
      </c>
      <c r="AT88" s="3" t="str">
        <f t="shared" si="58"/>
        <v>1001以上</v>
      </c>
      <c r="AU88" s="3" t="s">
        <v>33</v>
      </c>
      <c r="AV88" s="5">
        <f t="shared" si="59"/>
        <v>1208</v>
      </c>
      <c r="AW88" s="6">
        <f t="shared" si="60"/>
        <v>20</v>
      </c>
      <c r="AX88" s="6">
        <f t="shared" si="61"/>
        <v>2</v>
      </c>
      <c r="AY88" s="6">
        <f t="shared" si="62"/>
        <v>0</v>
      </c>
      <c r="AZ88" s="6">
        <f t="shared" si="63"/>
        <v>0</v>
      </c>
      <c r="BA88" s="6">
        <f t="shared" si="64"/>
        <v>0</v>
      </c>
      <c r="BB88" s="6">
        <f t="shared" si="65"/>
        <v>0</v>
      </c>
      <c r="BC88" s="6">
        <f t="shared" si="66"/>
        <v>0</v>
      </c>
      <c r="BD88" s="4" t="s">
        <v>16</v>
      </c>
      <c r="BE88" s="6">
        <f t="shared" si="27"/>
        <v>1066</v>
      </c>
      <c r="BF88" s="6">
        <f t="shared" si="67"/>
        <v>0</v>
      </c>
      <c r="BG88" s="6">
        <f t="shared" si="68"/>
        <v>71</v>
      </c>
      <c r="BH88" s="6">
        <f t="shared" si="69"/>
        <v>76</v>
      </c>
      <c r="BI88" s="6">
        <f t="shared" si="70"/>
        <v>81</v>
      </c>
      <c r="BJ88" s="6">
        <f t="shared" si="71"/>
        <v>85</v>
      </c>
      <c r="BK88" s="6">
        <f t="shared" si="72"/>
        <v>94</v>
      </c>
      <c r="BL88" s="6">
        <f t="shared" si="73"/>
        <v>114</v>
      </c>
      <c r="BM88" s="4" t="s">
        <v>19</v>
      </c>
      <c r="BN88" s="6">
        <f t="shared" si="74"/>
        <v>142</v>
      </c>
      <c r="BO88" s="6">
        <f t="shared" si="75"/>
        <v>0</v>
      </c>
      <c r="BP88" s="6">
        <f t="shared" si="76"/>
        <v>142</v>
      </c>
      <c r="BQ88" s="6">
        <f t="shared" si="77"/>
        <v>0</v>
      </c>
      <c r="BR88" s="6">
        <f t="shared" si="78"/>
        <v>0</v>
      </c>
      <c r="BS88" s="6">
        <f t="shared" si="79"/>
        <v>0</v>
      </c>
      <c r="BT88" s="6">
        <f t="shared" si="80"/>
        <v>0</v>
      </c>
      <c r="BU88" s="6">
        <f t="shared" si="81"/>
        <v>0</v>
      </c>
    </row>
    <row r="89" spans="2:73" ht="18.75" x14ac:dyDescent="0.4">
      <c r="B89" s="147" t="s">
        <v>36</v>
      </c>
      <c r="C89" s="148"/>
      <c r="D89" s="3">
        <f t="shared" si="29"/>
        <v>20</v>
      </c>
      <c r="E89" s="3">
        <f t="shared" si="30"/>
        <v>40</v>
      </c>
      <c r="F89" s="3">
        <f t="shared" si="31"/>
        <v>60</v>
      </c>
      <c r="G89" s="3">
        <f t="shared" si="32"/>
        <v>100</v>
      </c>
      <c r="H89" s="3">
        <f t="shared" si="33"/>
        <v>140</v>
      </c>
      <c r="I89" s="3" t="str">
        <f t="shared" si="34"/>
        <v>141以上</v>
      </c>
      <c r="J89" s="3" t="str">
        <f t="shared" si="35"/>
        <v>201以上</v>
      </c>
      <c r="K89" s="3" t="s">
        <v>20</v>
      </c>
      <c r="L89" s="5">
        <f t="shared" si="82"/>
        <v>3024</v>
      </c>
      <c r="M89" s="6">
        <f t="shared" si="83"/>
        <v>20</v>
      </c>
      <c r="N89" s="6">
        <f t="shared" si="84"/>
        <v>3</v>
      </c>
      <c r="O89" s="6">
        <f t="shared" si="85"/>
        <v>0</v>
      </c>
      <c r="P89" s="6">
        <f t="shared" si="86"/>
        <v>0</v>
      </c>
      <c r="Q89" s="6">
        <f t="shared" si="87"/>
        <v>0</v>
      </c>
      <c r="R89" s="6">
        <f t="shared" si="88"/>
        <v>0</v>
      </c>
      <c r="S89" s="6">
        <f t="shared" si="89"/>
        <v>0</v>
      </c>
      <c r="T89" s="4" t="s">
        <v>16</v>
      </c>
      <c r="U89" s="6">
        <f t="shared" si="18"/>
        <v>1144</v>
      </c>
      <c r="V89" s="6">
        <f t="shared" si="19"/>
        <v>79</v>
      </c>
      <c r="W89" s="6">
        <f t="shared" si="20"/>
        <v>100</v>
      </c>
      <c r="X89" s="6">
        <f t="shared" si="21"/>
        <v>118</v>
      </c>
      <c r="Y89" s="6">
        <f t="shared" si="22"/>
        <v>140</v>
      </c>
      <c r="Z89" s="6">
        <f t="shared" si="23"/>
        <v>168</v>
      </c>
      <c r="AA89" s="6">
        <f t="shared" si="24"/>
        <v>198</v>
      </c>
      <c r="AB89" s="6">
        <f t="shared" si="25"/>
        <v>0</v>
      </c>
      <c r="AC89" s="4" t="s">
        <v>19</v>
      </c>
      <c r="AD89" s="6">
        <f t="shared" si="90"/>
        <v>1880</v>
      </c>
      <c r="AE89" s="6">
        <f t="shared" si="91"/>
        <v>1580</v>
      </c>
      <c r="AF89" s="6">
        <f t="shared" si="92"/>
        <v>300</v>
      </c>
      <c r="AG89" s="6">
        <f t="shared" si="93"/>
        <v>0</v>
      </c>
      <c r="AH89" s="6">
        <f t="shared" si="94"/>
        <v>0</v>
      </c>
      <c r="AI89" s="6">
        <f t="shared" si="95"/>
        <v>0</v>
      </c>
      <c r="AJ89" s="6">
        <f t="shared" si="96"/>
        <v>0</v>
      </c>
      <c r="AK89" s="6">
        <f t="shared" si="97"/>
        <v>0</v>
      </c>
      <c r="AL89" s="172" t="s">
        <v>37</v>
      </c>
      <c r="AM89" s="172"/>
      <c r="AN89" s="3">
        <f t="shared" si="52"/>
        <v>20</v>
      </c>
      <c r="AO89" s="3">
        <f t="shared" si="53"/>
        <v>40</v>
      </c>
      <c r="AP89" s="3">
        <f t="shared" si="54"/>
        <v>60</v>
      </c>
      <c r="AQ89" s="3">
        <f t="shared" si="55"/>
        <v>100</v>
      </c>
      <c r="AR89" s="3">
        <f t="shared" si="56"/>
        <v>200</v>
      </c>
      <c r="AS89" s="3">
        <f t="shared" si="57"/>
        <v>1000</v>
      </c>
      <c r="AT89" s="3" t="str">
        <f t="shared" si="58"/>
        <v>1001以上</v>
      </c>
      <c r="AU89" s="3" t="s">
        <v>33</v>
      </c>
      <c r="AV89" s="5">
        <f t="shared" si="59"/>
        <v>1279</v>
      </c>
      <c r="AW89" s="6">
        <f t="shared" si="60"/>
        <v>20</v>
      </c>
      <c r="AX89" s="6">
        <f t="shared" si="61"/>
        <v>3</v>
      </c>
      <c r="AY89" s="6">
        <f t="shared" si="62"/>
        <v>0</v>
      </c>
      <c r="AZ89" s="6">
        <f t="shared" si="63"/>
        <v>0</v>
      </c>
      <c r="BA89" s="6">
        <f t="shared" si="64"/>
        <v>0</v>
      </c>
      <c r="BB89" s="6">
        <f t="shared" si="65"/>
        <v>0</v>
      </c>
      <c r="BC89" s="6">
        <f t="shared" si="66"/>
        <v>0</v>
      </c>
      <c r="BD89" s="4" t="s">
        <v>16</v>
      </c>
      <c r="BE89" s="6">
        <f t="shared" si="27"/>
        <v>1066</v>
      </c>
      <c r="BF89" s="6">
        <f t="shared" si="67"/>
        <v>0</v>
      </c>
      <c r="BG89" s="6">
        <f t="shared" si="68"/>
        <v>71</v>
      </c>
      <c r="BH89" s="6">
        <f t="shared" si="69"/>
        <v>76</v>
      </c>
      <c r="BI89" s="6">
        <f t="shared" si="70"/>
        <v>81</v>
      </c>
      <c r="BJ89" s="6">
        <f t="shared" si="71"/>
        <v>85</v>
      </c>
      <c r="BK89" s="6">
        <f t="shared" si="72"/>
        <v>94</v>
      </c>
      <c r="BL89" s="6">
        <f t="shared" si="73"/>
        <v>114</v>
      </c>
      <c r="BM89" s="4" t="s">
        <v>19</v>
      </c>
      <c r="BN89" s="6">
        <f t="shared" si="74"/>
        <v>213</v>
      </c>
      <c r="BO89" s="6">
        <f t="shared" si="75"/>
        <v>0</v>
      </c>
      <c r="BP89" s="6">
        <f t="shared" si="76"/>
        <v>213</v>
      </c>
      <c r="BQ89" s="6">
        <f t="shared" si="77"/>
        <v>0</v>
      </c>
      <c r="BR89" s="6">
        <f t="shared" si="78"/>
        <v>0</v>
      </c>
      <c r="BS89" s="6">
        <f t="shared" si="79"/>
        <v>0</v>
      </c>
      <c r="BT89" s="6">
        <f t="shared" si="80"/>
        <v>0</v>
      </c>
      <c r="BU89" s="6">
        <f t="shared" si="81"/>
        <v>0</v>
      </c>
    </row>
    <row r="90" spans="2:73" ht="18.75" x14ac:dyDescent="0.4">
      <c r="B90" s="147" t="s">
        <v>36</v>
      </c>
      <c r="C90" s="148"/>
      <c r="D90" s="3">
        <f t="shared" si="29"/>
        <v>20</v>
      </c>
      <c r="E90" s="3">
        <f t="shared" si="30"/>
        <v>40</v>
      </c>
      <c r="F90" s="3">
        <f t="shared" si="31"/>
        <v>60</v>
      </c>
      <c r="G90" s="3">
        <f t="shared" si="32"/>
        <v>100</v>
      </c>
      <c r="H90" s="3">
        <f t="shared" si="33"/>
        <v>140</v>
      </c>
      <c r="I90" s="3" t="str">
        <f t="shared" si="34"/>
        <v>141以上</v>
      </c>
      <c r="J90" s="3" t="str">
        <f t="shared" si="35"/>
        <v>201以上</v>
      </c>
      <c r="K90" s="3" t="s">
        <v>20</v>
      </c>
      <c r="L90" s="5">
        <f t="shared" si="82"/>
        <v>3124</v>
      </c>
      <c r="M90" s="6">
        <f t="shared" si="83"/>
        <v>20</v>
      </c>
      <c r="N90" s="6">
        <f t="shared" si="84"/>
        <v>4</v>
      </c>
      <c r="O90" s="6">
        <f t="shared" si="85"/>
        <v>0</v>
      </c>
      <c r="P90" s="6">
        <f t="shared" si="86"/>
        <v>0</v>
      </c>
      <c r="Q90" s="6">
        <f t="shared" si="87"/>
        <v>0</v>
      </c>
      <c r="R90" s="6">
        <f t="shared" si="88"/>
        <v>0</v>
      </c>
      <c r="S90" s="6">
        <f t="shared" si="89"/>
        <v>0</v>
      </c>
      <c r="T90" s="4" t="s">
        <v>16</v>
      </c>
      <c r="U90" s="6">
        <f t="shared" si="18"/>
        <v>1144</v>
      </c>
      <c r="V90" s="6">
        <f t="shared" si="19"/>
        <v>79</v>
      </c>
      <c r="W90" s="6">
        <f t="shared" si="20"/>
        <v>100</v>
      </c>
      <c r="X90" s="6">
        <f t="shared" si="21"/>
        <v>118</v>
      </c>
      <c r="Y90" s="6">
        <f t="shared" si="22"/>
        <v>140</v>
      </c>
      <c r="Z90" s="6">
        <f t="shared" si="23"/>
        <v>168</v>
      </c>
      <c r="AA90" s="6">
        <f t="shared" si="24"/>
        <v>198</v>
      </c>
      <c r="AB90" s="6">
        <f t="shared" si="25"/>
        <v>0</v>
      </c>
      <c r="AC90" s="4" t="s">
        <v>19</v>
      </c>
      <c r="AD90" s="6">
        <f t="shared" si="90"/>
        <v>1980</v>
      </c>
      <c r="AE90" s="6">
        <f t="shared" si="91"/>
        <v>1580</v>
      </c>
      <c r="AF90" s="6">
        <f t="shared" si="92"/>
        <v>400</v>
      </c>
      <c r="AG90" s="6">
        <f t="shared" si="93"/>
        <v>0</v>
      </c>
      <c r="AH90" s="6">
        <f t="shared" si="94"/>
        <v>0</v>
      </c>
      <c r="AI90" s="6">
        <f t="shared" si="95"/>
        <v>0</v>
      </c>
      <c r="AJ90" s="6">
        <f t="shared" si="96"/>
        <v>0</v>
      </c>
      <c r="AK90" s="6">
        <f t="shared" si="97"/>
        <v>0</v>
      </c>
      <c r="AL90" s="172" t="s">
        <v>37</v>
      </c>
      <c r="AM90" s="172"/>
      <c r="AN90" s="3">
        <f t="shared" si="52"/>
        <v>20</v>
      </c>
      <c r="AO90" s="3">
        <f t="shared" si="53"/>
        <v>40</v>
      </c>
      <c r="AP90" s="3">
        <f t="shared" si="54"/>
        <v>60</v>
      </c>
      <c r="AQ90" s="3">
        <f t="shared" si="55"/>
        <v>100</v>
      </c>
      <c r="AR90" s="3">
        <f t="shared" si="56"/>
        <v>200</v>
      </c>
      <c r="AS90" s="3">
        <f t="shared" si="57"/>
        <v>1000</v>
      </c>
      <c r="AT90" s="3" t="str">
        <f t="shared" si="58"/>
        <v>1001以上</v>
      </c>
      <c r="AU90" s="3" t="s">
        <v>33</v>
      </c>
      <c r="AV90" s="5">
        <f t="shared" si="59"/>
        <v>1350</v>
      </c>
      <c r="AW90" s="6">
        <f t="shared" si="60"/>
        <v>20</v>
      </c>
      <c r="AX90" s="6">
        <f t="shared" si="61"/>
        <v>4</v>
      </c>
      <c r="AY90" s="6">
        <f t="shared" si="62"/>
        <v>0</v>
      </c>
      <c r="AZ90" s="6">
        <f t="shared" si="63"/>
        <v>0</v>
      </c>
      <c r="BA90" s="6">
        <f t="shared" si="64"/>
        <v>0</v>
      </c>
      <c r="BB90" s="6">
        <f t="shared" si="65"/>
        <v>0</v>
      </c>
      <c r="BC90" s="6">
        <f t="shared" si="66"/>
        <v>0</v>
      </c>
      <c r="BD90" s="4" t="s">
        <v>16</v>
      </c>
      <c r="BE90" s="6">
        <f t="shared" si="27"/>
        <v>1066</v>
      </c>
      <c r="BF90" s="6">
        <f t="shared" si="67"/>
        <v>0</v>
      </c>
      <c r="BG90" s="6">
        <f t="shared" si="68"/>
        <v>71</v>
      </c>
      <c r="BH90" s="6">
        <f t="shared" si="69"/>
        <v>76</v>
      </c>
      <c r="BI90" s="6">
        <f t="shared" si="70"/>
        <v>81</v>
      </c>
      <c r="BJ90" s="6">
        <f t="shared" si="71"/>
        <v>85</v>
      </c>
      <c r="BK90" s="6">
        <f t="shared" si="72"/>
        <v>94</v>
      </c>
      <c r="BL90" s="6">
        <f t="shared" si="73"/>
        <v>114</v>
      </c>
      <c r="BM90" s="4" t="s">
        <v>19</v>
      </c>
      <c r="BN90" s="6">
        <f t="shared" si="74"/>
        <v>284</v>
      </c>
      <c r="BO90" s="6">
        <f t="shared" si="75"/>
        <v>0</v>
      </c>
      <c r="BP90" s="6">
        <f t="shared" si="76"/>
        <v>284</v>
      </c>
      <c r="BQ90" s="6">
        <f t="shared" si="77"/>
        <v>0</v>
      </c>
      <c r="BR90" s="6">
        <f t="shared" si="78"/>
        <v>0</v>
      </c>
      <c r="BS90" s="6">
        <f t="shared" si="79"/>
        <v>0</v>
      </c>
      <c r="BT90" s="6">
        <f t="shared" si="80"/>
        <v>0</v>
      </c>
      <c r="BU90" s="6">
        <f t="shared" si="81"/>
        <v>0</v>
      </c>
    </row>
    <row r="91" spans="2:73" ht="18.75" x14ac:dyDescent="0.4">
      <c r="B91" s="147" t="s">
        <v>36</v>
      </c>
      <c r="C91" s="148"/>
      <c r="D91" s="3">
        <f t="shared" si="29"/>
        <v>20</v>
      </c>
      <c r="E91" s="3">
        <f t="shared" si="30"/>
        <v>40</v>
      </c>
      <c r="F91" s="3">
        <f t="shared" si="31"/>
        <v>60</v>
      </c>
      <c r="G91" s="3">
        <f t="shared" si="32"/>
        <v>100</v>
      </c>
      <c r="H91" s="3">
        <f t="shared" si="33"/>
        <v>140</v>
      </c>
      <c r="I91" s="3" t="str">
        <f t="shared" si="34"/>
        <v>141以上</v>
      </c>
      <c r="J91" s="3" t="str">
        <f t="shared" si="35"/>
        <v>201以上</v>
      </c>
      <c r="K91" s="3" t="s">
        <v>20</v>
      </c>
      <c r="L91" s="5">
        <f t="shared" si="82"/>
        <v>3224</v>
      </c>
      <c r="M91" s="6">
        <f t="shared" si="83"/>
        <v>20</v>
      </c>
      <c r="N91" s="6">
        <f t="shared" si="84"/>
        <v>5</v>
      </c>
      <c r="O91" s="6">
        <f t="shared" si="85"/>
        <v>0</v>
      </c>
      <c r="P91" s="6">
        <f t="shared" si="86"/>
        <v>0</v>
      </c>
      <c r="Q91" s="6">
        <f t="shared" si="87"/>
        <v>0</v>
      </c>
      <c r="R91" s="6">
        <f t="shared" si="88"/>
        <v>0</v>
      </c>
      <c r="S91" s="6">
        <f t="shared" si="89"/>
        <v>0</v>
      </c>
      <c r="T91" s="4" t="s">
        <v>16</v>
      </c>
      <c r="U91" s="6">
        <f t="shared" si="18"/>
        <v>1144</v>
      </c>
      <c r="V91" s="6">
        <f t="shared" si="19"/>
        <v>79</v>
      </c>
      <c r="W91" s="6">
        <f t="shared" si="20"/>
        <v>100</v>
      </c>
      <c r="X91" s="6">
        <f t="shared" si="21"/>
        <v>118</v>
      </c>
      <c r="Y91" s="6">
        <f t="shared" si="22"/>
        <v>140</v>
      </c>
      <c r="Z91" s="6">
        <f t="shared" si="23"/>
        <v>168</v>
      </c>
      <c r="AA91" s="6">
        <f t="shared" si="24"/>
        <v>198</v>
      </c>
      <c r="AB91" s="6">
        <f t="shared" si="25"/>
        <v>0</v>
      </c>
      <c r="AC91" s="4" t="s">
        <v>19</v>
      </c>
      <c r="AD91" s="6">
        <f t="shared" si="90"/>
        <v>2080</v>
      </c>
      <c r="AE91" s="6">
        <f t="shared" si="91"/>
        <v>1580</v>
      </c>
      <c r="AF91" s="6">
        <f t="shared" si="92"/>
        <v>500</v>
      </c>
      <c r="AG91" s="6">
        <f t="shared" si="93"/>
        <v>0</v>
      </c>
      <c r="AH91" s="6">
        <f t="shared" si="94"/>
        <v>0</v>
      </c>
      <c r="AI91" s="6">
        <f t="shared" si="95"/>
        <v>0</v>
      </c>
      <c r="AJ91" s="6">
        <f t="shared" si="96"/>
        <v>0</v>
      </c>
      <c r="AK91" s="6">
        <f t="shared" si="97"/>
        <v>0</v>
      </c>
      <c r="AL91" s="172" t="s">
        <v>37</v>
      </c>
      <c r="AM91" s="172"/>
      <c r="AN91" s="3">
        <f t="shared" si="52"/>
        <v>20</v>
      </c>
      <c r="AO91" s="3">
        <f t="shared" si="53"/>
        <v>40</v>
      </c>
      <c r="AP91" s="3">
        <f t="shared" si="54"/>
        <v>60</v>
      </c>
      <c r="AQ91" s="3">
        <f t="shared" si="55"/>
        <v>100</v>
      </c>
      <c r="AR91" s="3">
        <f t="shared" si="56"/>
        <v>200</v>
      </c>
      <c r="AS91" s="3">
        <f t="shared" si="57"/>
        <v>1000</v>
      </c>
      <c r="AT91" s="3" t="str">
        <f t="shared" si="58"/>
        <v>1001以上</v>
      </c>
      <c r="AU91" s="3" t="s">
        <v>33</v>
      </c>
      <c r="AV91" s="5">
        <f t="shared" si="59"/>
        <v>1421</v>
      </c>
      <c r="AW91" s="6">
        <f t="shared" si="60"/>
        <v>20</v>
      </c>
      <c r="AX91" s="6">
        <f t="shared" si="61"/>
        <v>5</v>
      </c>
      <c r="AY91" s="6">
        <f t="shared" si="62"/>
        <v>0</v>
      </c>
      <c r="AZ91" s="6">
        <f t="shared" si="63"/>
        <v>0</v>
      </c>
      <c r="BA91" s="6">
        <f t="shared" si="64"/>
        <v>0</v>
      </c>
      <c r="BB91" s="6">
        <f t="shared" si="65"/>
        <v>0</v>
      </c>
      <c r="BC91" s="6">
        <f t="shared" si="66"/>
        <v>0</v>
      </c>
      <c r="BD91" s="4" t="s">
        <v>16</v>
      </c>
      <c r="BE91" s="6">
        <f t="shared" si="27"/>
        <v>1066</v>
      </c>
      <c r="BF91" s="6">
        <f t="shared" si="67"/>
        <v>0</v>
      </c>
      <c r="BG91" s="6">
        <f t="shared" si="68"/>
        <v>71</v>
      </c>
      <c r="BH91" s="6">
        <f t="shared" si="69"/>
        <v>76</v>
      </c>
      <c r="BI91" s="6">
        <f t="shared" si="70"/>
        <v>81</v>
      </c>
      <c r="BJ91" s="6">
        <f t="shared" si="71"/>
        <v>85</v>
      </c>
      <c r="BK91" s="6">
        <f t="shared" si="72"/>
        <v>94</v>
      </c>
      <c r="BL91" s="6">
        <f t="shared" si="73"/>
        <v>114</v>
      </c>
      <c r="BM91" s="4" t="s">
        <v>19</v>
      </c>
      <c r="BN91" s="6">
        <f t="shared" si="74"/>
        <v>355</v>
      </c>
      <c r="BO91" s="6">
        <f t="shared" si="75"/>
        <v>0</v>
      </c>
      <c r="BP91" s="6">
        <f t="shared" si="76"/>
        <v>355</v>
      </c>
      <c r="BQ91" s="6">
        <f t="shared" si="77"/>
        <v>0</v>
      </c>
      <c r="BR91" s="6">
        <f t="shared" si="78"/>
        <v>0</v>
      </c>
      <c r="BS91" s="6">
        <f t="shared" si="79"/>
        <v>0</v>
      </c>
      <c r="BT91" s="6">
        <f t="shared" si="80"/>
        <v>0</v>
      </c>
      <c r="BU91" s="6">
        <f t="shared" si="81"/>
        <v>0</v>
      </c>
    </row>
    <row r="92" spans="2:73" ht="18.75" x14ac:dyDescent="0.4">
      <c r="B92" s="147" t="s">
        <v>36</v>
      </c>
      <c r="C92" s="148"/>
      <c r="D92" s="3">
        <f t="shared" si="29"/>
        <v>20</v>
      </c>
      <c r="E92" s="3">
        <f t="shared" si="30"/>
        <v>40</v>
      </c>
      <c r="F92" s="3">
        <f t="shared" si="31"/>
        <v>60</v>
      </c>
      <c r="G92" s="3">
        <f t="shared" si="32"/>
        <v>100</v>
      </c>
      <c r="H92" s="3">
        <f t="shared" si="33"/>
        <v>140</v>
      </c>
      <c r="I92" s="3" t="str">
        <f t="shared" si="34"/>
        <v>141以上</v>
      </c>
      <c r="J92" s="3" t="str">
        <f t="shared" si="35"/>
        <v>201以上</v>
      </c>
      <c r="K92" s="3" t="s">
        <v>20</v>
      </c>
      <c r="L92" s="5">
        <f t="shared" si="82"/>
        <v>3324</v>
      </c>
      <c r="M92" s="6">
        <f t="shared" si="83"/>
        <v>20</v>
      </c>
      <c r="N92" s="6">
        <f t="shared" si="84"/>
        <v>6</v>
      </c>
      <c r="O92" s="6">
        <f t="shared" si="85"/>
        <v>0</v>
      </c>
      <c r="P92" s="6">
        <f t="shared" si="86"/>
        <v>0</v>
      </c>
      <c r="Q92" s="6">
        <f t="shared" si="87"/>
        <v>0</v>
      </c>
      <c r="R92" s="6">
        <f t="shared" si="88"/>
        <v>0</v>
      </c>
      <c r="S92" s="6">
        <f t="shared" si="89"/>
        <v>0</v>
      </c>
      <c r="T92" s="4" t="s">
        <v>16</v>
      </c>
      <c r="U92" s="6">
        <f t="shared" si="18"/>
        <v>1144</v>
      </c>
      <c r="V92" s="6">
        <f t="shared" si="19"/>
        <v>79</v>
      </c>
      <c r="W92" s="6">
        <f t="shared" si="20"/>
        <v>100</v>
      </c>
      <c r="X92" s="6">
        <f t="shared" si="21"/>
        <v>118</v>
      </c>
      <c r="Y92" s="6">
        <f t="shared" si="22"/>
        <v>140</v>
      </c>
      <c r="Z92" s="6">
        <f t="shared" si="23"/>
        <v>168</v>
      </c>
      <c r="AA92" s="6">
        <f t="shared" si="24"/>
        <v>198</v>
      </c>
      <c r="AB92" s="6">
        <f t="shared" si="25"/>
        <v>0</v>
      </c>
      <c r="AC92" s="4" t="s">
        <v>19</v>
      </c>
      <c r="AD92" s="6">
        <f t="shared" si="90"/>
        <v>2180</v>
      </c>
      <c r="AE92" s="6">
        <f t="shared" si="91"/>
        <v>1580</v>
      </c>
      <c r="AF92" s="6">
        <f t="shared" si="92"/>
        <v>600</v>
      </c>
      <c r="AG92" s="6">
        <f t="shared" si="93"/>
        <v>0</v>
      </c>
      <c r="AH92" s="6">
        <f t="shared" si="94"/>
        <v>0</v>
      </c>
      <c r="AI92" s="6">
        <f t="shared" si="95"/>
        <v>0</v>
      </c>
      <c r="AJ92" s="6">
        <f t="shared" si="96"/>
        <v>0</v>
      </c>
      <c r="AK92" s="6">
        <f t="shared" si="97"/>
        <v>0</v>
      </c>
      <c r="AL92" s="172" t="s">
        <v>37</v>
      </c>
      <c r="AM92" s="172"/>
      <c r="AN92" s="3">
        <f t="shared" si="52"/>
        <v>20</v>
      </c>
      <c r="AO92" s="3">
        <f t="shared" si="53"/>
        <v>40</v>
      </c>
      <c r="AP92" s="3">
        <f t="shared" si="54"/>
        <v>60</v>
      </c>
      <c r="AQ92" s="3">
        <f t="shared" si="55"/>
        <v>100</v>
      </c>
      <c r="AR92" s="3">
        <f t="shared" si="56"/>
        <v>200</v>
      </c>
      <c r="AS92" s="3">
        <f t="shared" si="57"/>
        <v>1000</v>
      </c>
      <c r="AT92" s="3" t="str">
        <f t="shared" si="58"/>
        <v>1001以上</v>
      </c>
      <c r="AU92" s="3" t="s">
        <v>33</v>
      </c>
      <c r="AV92" s="5">
        <f t="shared" si="59"/>
        <v>1492</v>
      </c>
      <c r="AW92" s="6">
        <f t="shared" si="60"/>
        <v>20</v>
      </c>
      <c r="AX92" s="6">
        <f t="shared" si="61"/>
        <v>6</v>
      </c>
      <c r="AY92" s="6">
        <f t="shared" si="62"/>
        <v>0</v>
      </c>
      <c r="AZ92" s="6">
        <f t="shared" si="63"/>
        <v>0</v>
      </c>
      <c r="BA92" s="6">
        <f t="shared" si="64"/>
        <v>0</v>
      </c>
      <c r="BB92" s="6">
        <f t="shared" si="65"/>
        <v>0</v>
      </c>
      <c r="BC92" s="6">
        <f t="shared" si="66"/>
        <v>0</v>
      </c>
      <c r="BD92" s="4" t="s">
        <v>16</v>
      </c>
      <c r="BE92" s="6">
        <f t="shared" si="27"/>
        <v>1066</v>
      </c>
      <c r="BF92" s="6">
        <f t="shared" si="67"/>
        <v>0</v>
      </c>
      <c r="BG92" s="6">
        <f t="shared" si="68"/>
        <v>71</v>
      </c>
      <c r="BH92" s="6">
        <f t="shared" si="69"/>
        <v>76</v>
      </c>
      <c r="BI92" s="6">
        <f t="shared" si="70"/>
        <v>81</v>
      </c>
      <c r="BJ92" s="6">
        <f t="shared" si="71"/>
        <v>85</v>
      </c>
      <c r="BK92" s="6">
        <f t="shared" si="72"/>
        <v>94</v>
      </c>
      <c r="BL92" s="6">
        <f t="shared" si="73"/>
        <v>114</v>
      </c>
      <c r="BM92" s="4" t="s">
        <v>19</v>
      </c>
      <c r="BN92" s="6">
        <f t="shared" si="74"/>
        <v>426</v>
      </c>
      <c r="BO92" s="6">
        <f t="shared" si="75"/>
        <v>0</v>
      </c>
      <c r="BP92" s="6">
        <f t="shared" si="76"/>
        <v>426</v>
      </c>
      <c r="BQ92" s="6">
        <f t="shared" si="77"/>
        <v>0</v>
      </c>
      <c r="BR92" s="6">
        <f t="shared" si="78"/>
        <v>0</v>
      </c>
      <c r="BS92" s="6">
        <f t="shared" si="79"/>
        <v>0</v>
      </c>
      <c r="BT92" s="6">
        <f t="shared" si="80"/>
        <v>0</v>
      </c>
      <c r="BU92" s="6">
        <f t="shared" si="81"/>
        <v>0</v>
      </c>
    </row>
    <row r="93" spans="2:73" ht="18.75" x14ac:dyDescent="0.4">
      <c r="B93" s="147" t="s">
        <v>36</v>
      </c>
      <c r="C93" s="148"/>
      <c r="D93" s="3">
        <f t="shared" si="29"/>
        <v>20</v>
      </c>
      <c r="E93" s="3">
        <f t="shared" si="30"/>
        <v>40</v>
      </c>
      <c r="F93" s="3">
        <f t="shared" si="31"/>
        <v>60</v>
      </c>
      <c r="G93" s="3">
        <f t="shared" si="32"/>
        <v>100</v>
      </c>
      <c r="H93" s="3">
        <f t="shared" si="33"/>
        <v>140</v>
      </c>
      <c r="I93" s="3" t="str">
        <f t="shared" si="34"/>
        <v>141以上</v>
      </c>
      <c r="J93" s="3" t="str">
        <f t="shared" si="35"/>
        <v>201以上</v>
      </c>
      <c r="K93" s="3" t="s">
        <v>20</v>
      </c>
      <c r="L93" s="5">
        <f t="shared" si="82"/>
        <v>3424</v>
      </c>
      <c r="M93" s="6">
        <f t="shared" si="83"/>
        <v>20</v>
      </c>
      <c r="N93" s="6">
        <f t="shared" si="84"/>
        <v>7</v>
      </c>
      <c r="O93" s="6">
        <f t="shared" si="85"/>
        <v>0</v>
      </c>
      <c r="P93" s="6">
        <f t="shared" si="86"/>
        <v>0</v>
      </c>
      <c r="Q93" s="6">
        <f t="shared" si="87"/>
        <v>0</v>
      </c>
      <c r="R93" s="6">
        <f t="shared" si="88"/>
        <v>0</v>
      </c>
      <c r="S93" s="6">
        <f t="shared" si="89"/>
        <v>0</v>
      </c>
      <c r="T93" s="4" t="s">
        <v>16</v>
      </c>
      <c r="U93" s="6">
        <f t="shared" si="18"/>
        <v>1144</v>
      </c>
      <c r="V93" s="6">
        <f t="shared" si="19"/>
        <v>79</v>
      </c>
      <c r="W93" s="6">
        <f t="shared" si="20"/>
        <v>100</v>
      </c>
      <c r="X93" s="6">
        <f t="shared" si="21"/>
        <v>118</v>
      </c>
      <c r="Y93" s="6">
        <f t="shared" si="22"/>
        <v>140</v>
      </c>
      <c r="Z93" s="6">
        <f t="shared" si="23"/>
        <v>168</v>
      </c>
      <c r="AA93" s="6">
        <f t="shared" si="24"/>
        <v>198</v>
      </c>
      <c r="AB93" s="6">
        <f t="shared" si="25"/>
        <v>0</v>
      </c>
      <c r="AC93" s="4" t="s">
        <v>19</v>
      </c>
      <c r="AD93" s="6">
        <f t="shared" si="90"/>
        <v>2280</v>
      </c>
      <c r="AE93" s="6">
        <f t="shared" si="91"/>
        <v>1580</v>
      </c>
      <c r="AF93" s="6">
        <f t="shared" si="92"/>
        <v>700</v>
      </c>
      <c r="AG93" s="6">
        <f t="shared" si="93"/>
        <v>0</v>
      </c>
      <c r="AH93" s="6">
        <f t="shared" si="94"/>
        <v>0</v>
      </c>
      <c r="AI93" s="6">
        <f t="shared" si="95"/>
        <v>0</v>
      </c>
      <c r="AJ93" s="6">
        <f t="shared" si="96"/>
        <v>0</v>
      </c>
      <c r="AK93" s="6">
        <f t="shared" si="97"/>
        <v>0</v>
      </c>
      <c r="AL93" s="172" t="s">
        <v>37</v>
      </c>
      <c r="AM93" s="172"/>
      <c r="AN93" s="3">
        <f t="shared" si="52"/>
        <v>20</v>
      </c>
      <c r="AO93" s="3">
        <f t="shared" si="53"/>
        <v>40</v>
      </c>
      <c r="AP93" s="3">
        <f t="shared" si="54"/>
        <v>60</v>
      </c>
      <c r="AQ93" s="3">
        <f t="shared" si="55"/>
        <v>100</v>
      </c>
      <c r="AR93" s="3">
        <f t="shared" si="56"/>
        <v>200</v>
      </c>
      <c r="AS93" s="3">
        <f t="shared" si="57"/>
        <v>1000</v>
      </c>
      <c r="AT93" s="3" t="str">
        <f t="shared" si="58"/>
        <v>1001以上</v>
      </c>
      <c r="AU93" s="3" t="s">
        <v>33</v>
      </c>
      <c r="AV93" s="5">
        <f t="shared" si="59"/>
        <v>1563</v>
      </c>
      <c r="AW93" s="6">
        <f t="shared" si="60"/>
        <v>20</v>
      </c>
      <c r="AX93" s="6">
        <f t="shared" si="61"/>
        <v>7</v>
      </c>
      <c r="AY93" s="6">
        <f t="shared" si="62"/>
        <v>0</v>
      </c>
      <c r="AZ93" s="6">
        <f t="shared" si="63"/>
        <v>0</v>
      </c>
      <c r="BA93" s="6">
        <f t="shared" si="64"/>
        <v>0</v>
      </c>
      <c r="BB93" s="6">
        <f t="shared" si="65"/>
        <v>0</v>
      </c>
      <c r="BC93" s="6">
        <f t="shared" si="66"/>
        <v>0</v>
      </c>
      <c r="BD93" s="4" t="s">
        <v>16</v>
      </c>
      <c r="BE93" s="6">
        <f t="shared" si="27"/>
        <v>1066</v>
      </c>
      <c r="BF93" s="6">
        <f t="shared" si="67"/>
        <v>0</v>
      </c>
      <c r="BG93" s="6">
        <f t="shared" si="68"/>
        <v>71</v>
      </c>
      <c r="BH93" s="6">
        <f t="shared" si="69"/>
        <v>76</v>
      </c>
      <c r="BI93" s="6">
        <f t="shared" si="70"/>
        <v>81</v>
      </c>
      <c r="BJ93" s="6">
        <f t="shared" si="71"/>
        <v>85</v>
      </c>
      <c r="BK93" s="6">
        <f t="shared" si="72"/>
        <v>94</v>
      </c>
      <c r="BL93" s="6">
        <f t="shared" si="73"/>
        <v>114</v>
      </c>
      <c r="BM93" s="4" t="s">
        <v>19</v>
      </c>
      <c r="BN93" s="6">
        <f t="shared" si="74"/>
        <v>497</v>
      </c>
      <c r="BO93" s="6">
        <f t="shared" si="75"/>
        <v>0</v>
      </c>
      <c r="BP93" s="6">
        <f t="shared" si="76"/>
        <v>497</v>
      </c>
      <c r="BQ93" s="6">
        <f t="shared" si="77"/>
        <v>0</v>
      </c>
      <c r="BR93" s="6">
        <f t="shared" si="78"/>
        <v>0</v>
      </c>
      <c r="BS93" s="6">
        <f t="shared" si="79"/>
        <v>0</v>
      </c>
      <c r="BT93" s="6">
        <f t="shared" si="80"/>
        <v>0</v>
      </c>
      <c r="BU93" s="6">
        <f t="shared" si="81"/>
        <v>0</v>
      </c>
    </row>
    <row r="94" spans="2:73" ht="18.75" x14ac:dyDescent="0.4">
      <c r="B94" s="147" t="s">
        <v>36</v>
      </c>
      <c r="C94" s="148"/>
      <c r="D94" s="3">
        <f t="shared" si="29"/>
        <v>20</v>
      </c>
      <c r="E94" s="3">
        <f t="shared" si="30"/>
        <v>40</v>
      </c>
      <c r="F94" s="3">
        <f t="shared" si="31"/>
        <v>60</v>
      </c>
      <c r="G94" s="3">
        <f t="shared" si="32"/>
        <v>100</v>
      </c>
      <c r="H94" s="3">
        <f t="shared" si="33"/>
        <v>140</v>
      </c>
      <c r="I94" s="3" t="str">
        <f t="shared" si="34"/>
        <v>141以上</v>
      </c>
      <c r="J94" s="3" t="str">
        <f t="shared" si="35"/>
        <v>201以上</v>
      </c>
      <c r="K94" s="3" t="s">
        <v>20</v>
      </c>
      <c r="L94" s="5">
        <f t="shared" si="82"/>
        <v>3524</v>
      </c>
      <c r="M94" s="6">
        <f t="shared" si="83"/>
        <v>20</v>
      </c>
      <c r="N94" s="6">
        <f t="shared" si="84"/>
        <v>8</v>
      </c>
      <c r="O94" s="6">
        <f t="shared" si="85"/>
        <v>0</v>
      </c>
      <c r="P94" s="6">
        <f t="shared" si="86"/>
        <v>0</v>
      </c>
      <c r="Q94" s="6">
        <f t="shared" si="87"/>
        <v>0</v>
      </c>
      <c r="R94" s="6">
        <f t="shared" si="88"/>
        <v>0</v>
      </c>
      <c r="S94" s="6">
        <f t="shared" si="89"/>
        <v>0</v>
      </c>
      <c r="T94" s="4" t="s">
        <v>16</v>
      </c>
      <c r="U94" s="6">
        <f t="shared" si="18"/>
        <v>1144</v>
      </c>
      <c r="V94" s="6">
        <f t="shared" si="19"/>
        <v>79</v>
      </c>
      <c r="W94" s="6">
        <f t="shared" si="20"/>
        <v>100</v>
      </c>
      <c r="X94" s="6">
        <f t="shared" si="21"/>
        <v>118</v>
      </c>
      <c r="Y94" s="6">
        <f t="shared" si="22"/>
        <v>140</v>
      </c>
      <c r="Z94" s="6">
        <f t="shared" si="23"/>
        <v>168</v>
      </c>
      <c r="AA94" s="6">
        <f t="shared" si="24"/>
        <v>198</v>
      </c>
      <c r="AB94" s="6">
        <f t="shared" si="25"/>
        <v>0</v>
      </c>
      <c r="AC94" s="4" t="s">
        <v>19</v>
      </c>
      <c r="AD94" s="6">
        <f t="shared" si="90"/>
        <v>2380</v>
      </c>
      <c r="AE94" s="6">
        <f t="shared" si="91"/>
        <v>1580</v>
      </c>
      <c r="AF94" s="6">
        <f t="shared" si="92"/>
        <v>800</v>
      </c>
      <c r="AG94" s="6">
        <f t="shared" si="93"/>
        <v>0</v>
      </c>
      <c r="AH94" s="6">
        <f t="shared" si="94"/>
        <v>0</v>
      </c>
      <c r="AI94" s="6">
        <f t="shared" si="95"/>
        <v>0</v>
      </c>
      <c r="AJ94" s="6">
        <f t="shared" si="96"/>
        <v>0</v>
      </c>
      <c r="AK94" s="6">
        <f t="shared" si="97"/>
        <v>0</v>
      </c>
      <c r="AL94" s="172" t="s">
        <v>37</v>
      </c>
      <c r="AM94" s="172"/>
      <c r="AN94" s="3">
        <f t="shared" si="52"/>
        <v>20</v>
      </c>
      <c r="AO94" s="3">
        <f t="shared" si="53"/>
        <v>40</v>
      </c>
      <c r="AP94" s="3">
        <f t="shared" si="54"/>
        <v>60</v>
      </c>
      <c r="AQ94" s="3">
        <f t="shared" si="55"/>
        <v>100</v>
      </c>
      <c r="AR94" s="3">
        <f t="shared" si="56"/>
        <v>200</v>
      </c>
      <c r="AS94" s="3">
        <f t="shared" si="57"/>
        <v>1000</v>
      </c>
      <c r="AT94" s="3" t="str">
        <f t="shared" si="58"/>
        <v>1001以上</v>
      </c>
      <c r="AU94" s="3" t="s">
        <v>33</v>
      </c>
      <c r="AV94" s="5">
        <f t="shared" si="59"/>
        <v>1634</v>
      </c>
      <c r="AW94" s="6">
        <f t="shared" si="60"/>
        <v>20</v>
      </c>
      <c r="AX94" s="6">
        <f t="shared" si="61"/>
        <v>8</v>
      </c>
      <c r="AY94" s="6">
        <f t="shared" si="62"/>
        <v>0</v>
      </c>
      <c r="AZ94" s="6">
        <f t="shared" si="63"/>
        <v>0</v>
      </c>
      <c r="BA94" s="6">
        <f t="shared" si="64"/>
        <v>0</v>
      </c>
      <c r="BB94" s="6">
        <f t="shared" si="65"/>
        <v>0</v>
      </c>
      <c r="BC94" s="6">
        <f t="shared" si="66"/>
        <v>0</v>
      </c>
      <c r="BD94" s="4" t="s">
        <v>16</v>
      </c>
      <c r="BE94" s="6">
        <f t="shared" si="27"/>
        <v>1066</v>
      </c>
      <c r="BF94" s="6">
        <f t="shared" si="67"/>
        <v>0</v>
      </c>
      <c r="BG94" s="6">
        <f t="shared" si="68"/>
        <v>71</v>
      </c>
      <c r="BH94" s="6">
        <f t="shared" si="69"/>
        <v>76</v>
      </c>
      <c r="BI94" s="6">
        <f t="shared" si="70"/>
        <v>81</v>
      </c>
      <c r="BJ94" s="6">
        <f t="shared" si="71"/>
        <v>85</v>
      </c>
      <c r="BK94" s="6">
        <f t="shared" si="72"/>
        <v>94</v>
      </c>
      <c r="BL94" s="6">
        <f t="shared" si="73"/>
        <v>114</v>
      </c>
      <c r="BM94" s="4" t="s">
        <v>19</v>
      </c>
      <c r="BN94" s="6">
        <f t="shared" si="74"/>
        <v>568</v>
      </c>
      <c r="BO94" s="6">
        <f t="shared" si="75"/>
        <v>0</v>
      </c>
      <c r="BP94" s="6">
        <f t="shared" si="76"/>
        <v>568</v>
      </c>
      <c r="BQ94" s="6">
        <f t="shared" si="77"/>
        <v>0</v>
      </c>
      <c r="BR94" s="6">
        <f t="shared" si="78"/>
        <v>0</v>
      </c>
      <c r="BS94" s="6">
        <f t="shared" si="79"/>
        <v>0</v>
      </c>
      <c r="BT94" s="6">
        <f t="shared" si="80"/>
        <v>0</v>
      </c>
      <c r="BU94" s="6">
        <f t="shared" si="81"/>
        <v>0</v>
      </c>
    </row>
    <row r="95" spans="2:73" ht="18.75" x14ac:dyDescent="0.4">
      <c r="B95" s="147" t="s">
        <v>36</v>
      </c>
      <c r="C95" s="148"/>
      <c r="D95" s="3">
        <f t="shared" si="29"/>
        <v>20</v>
      </c>
      <c r="E95" s="3">
        <f t="shared" si="30"/>
        <v>40</v>
      </c>
      <c r="F95" s="3">
        <f t="shared" si="31"/>
        <v>60</v>
      </c>
      <c r="G95" s="3">
        <f t="shared" si="32"/>
        <v>100</v>
      </c>
      <c r="H95" s="3">
        <f t="shared" si="33"/>
        <v>140</v>
      </c>
      <c r="I95" s="3" t="str">
        <f t="shared" si="34"/>
        <v>141以上</v>
      </c>
      <c r="J95" s="3" t="str">
        <f t="shared" si="35"/>
        <v>201以上</v>
      </c>
      <c r="K95" s="3" t="s">
        <v>20</v>
      </c>
      <c r="L95" s="5">
        <f t="shared" ref="L95:L96" si="98">SUM(U95+AD95)</f>
        <v>3624</v>
      </c>
      <c r="M95" s="6">
        <f t="shared" ref="M95:M96" si="99">IF(B32&gt;D95,D95,B32)</f>
        <v>20</v>
      </c>
      <c r="N95" s="6">
        <f t="shared" ref="N95:N96" si="100">IF(B32&lt;D95,0,IF(B32&gt;E95,E95-D95,B32-D95))</f>
        <v>9</v>
      </c>
      <c r="O95" s="6">
        <f t="shared" ref="O95:O96" si="101">IF(B32&lt;E95,0,IF(B32&gt;F95,F95-E95,B32-E95))</f>
        <v>0</v>
      </c>
      <c r="P95" s="6">
        <f t="shared" ref="P95:P96" si="102">IF(B32&lt;F95,0,IF(B32&gt;G95,G95-F95,B32-F95))</f>
        <v>0</v>
      </c>
      <c r="Q95" s="6">
        <f t="shared" ref="Q95:Q96" si="103">IF(B32&lt;G95,0,IF(B32&gt;H95,H95-G95,B32-G95))</f>
        <v>0</v>
      </c>
      <c r="R95" s="6">
        <f t="shared" ref="R95:R96" si="104">IF(B32&lt;H95,0,B32-H95)</f>
        <v>0</v>
      </c>
      <c r="S95" s="6">
        <f t="shared" ref="S95:S96" si="105">IF(B32&gt;$H$1*100,B32-($H$1*100),0)</f>
        <v>0</v>
      </c>
      <c r="T95" s="4" t="s">
        <v>16</v>
      </c>
      <c r="U95" s="6">
        <f t="shared" si="18"/>
        <v>1144</v>
      </c>
      <c r="V95" s="6">
        <f t="shared" si="19"/>
        <v>79</v>
      </c>
      <c r="W95" s="6">
        <f t="shared" si="20"/>
        <v>100</v>
      </c>
      <c r="X95" s="6">
        <f t="shared" si="21"/>
        <v>118</v>
      </c>
      <c r="Y95" s="6">
        <f t="shared" si="22"/>
        <v>140</v>
      </c>
      <c r="Z95" s="6">
        <f t="shared" si="23"/>
        <v>168</v>
      </c>
      <c r="AA95" s="6">
        <f t="shared" si="24"/>
        <v>198</v>
      </c>
      <c r="AB95" s="6">
        <f t="shared" si="25"/>
        <v>0</v>
      </c>
      <c r="AC95" s="4" t="s">
        <v>19</v>
      </c>
      <c r="AD95" s="6">
        <f t="shared" ref="AD95:AD96" si="106">SUM(AE95:AK95)</f>
        <v>2480</v>
      </c>
      <c r="AE95" s="6">
        <f t="shared" ref="AE95:AE96" si="107">M95*V95</f>
        <v>1580</v>
      </c>
      <c r="AF95" s="6">
        <f t="shared" ref="AF95:AF96" si="108">N95*W95</f>
        <v>900</v>
      </c>
      <c r="AG95" s="6">
        <f t="shared" ref="AG95:AG96" si="109">O95*X95</f>
        <v>0</v>
      </c>
      <c r="AH95" s="6">
        <f t="shared" ref="AH95:AH96" si="110">P95*Y95</f>
        <v>0</v>
      </c>
      <c r="AI95" s="6">
        <f t="shared" ref="AI95:AI96" si="111">Q95*Z95</f>
        <v>0</v>
      </c>
      <c r="AJ95" s="6">
        <f t="shared" ref="AJ95:AJ96" si="112">R95*AA95</f>
        <v>0</v>
      </c>
      <c r="AK95" s="6">
        <f t="shared" ref="AK95:AK96" si="113">S95*AB95</f>
        <v>0</v>
      </c>
      <c r="AL95" s="172" t="s">
        <v>37</v>
      </c>
      <c r="AM95" s="172"/>
      <c r="AN95" s="3">
        <f t="shared" si="52"/>
        <v>20</v>
      </c>
      <c r="AO95" s="3">
        <f t="shared" si="53"/>
        <v>40</v>
      </c>
      <c r="AP95" s="3">
        <f t="shared" si="54"/>
        <v>60</v>
      </c>
      <c r="AQ95" s="3">
        <f t="shared" si="55"/>
        <v>100</v>
      </c>
      <c r="AR95" s="3">
        <f t="shared" si="56"/>
        <v>200</v>
      </c>
      <c r="AS95" s="3">
        <f t="shared" si="57"/>
        <v>1000</v>
      </c>
      <c r="AT95" s="3" t="str">
        <f t="shared" si="58"/>
        <v>1001以上</v>
      </c>
      <c r="AU95" s="3" t="s">
        <v>33</v>
      </c>
      <c r="AV95" s="5">
        <f t="shared" si="59"/>
        <v>1705</v>
      </c>
      <c r="AW95" s="6">
        <f t="shared" si="60"/>
        <v>20</v>
      </c>
      <c r="AX95" s="6">
        <f t="shared" si="61"/>
        <v>9</v>
      </c>
      <c r="AY95" s="6">
        <f t="shared" si="62"/>
        <v>0</v>
      </c>
      <c r="AZ95" s="6">
        <f t="shared" si="63"/>
        <v>0</v>
      </c>
      <c r="BA95" s="6">
        <f t="shared" si="64"/>
        <v>0</v>
      </c>
      <c r="BB95" s="6">
        <f t="shared" si="65"/>
        <v>0</v>
      </c>
      <c r="BC95" s="6">
        <f t="shared" si="66"/>
        <v>0</v>
      </c>
      <c r="BD95" s="4" t="s">
        <v>16</v>
      </c>
      <c r="BE95" s="6">
        <f t="shared" si="27"/>
        <v>1066</v>
      </c>
      <c r="BF95" s="6">
        <f t="shared" si="67"/>
        <v>0</v>
      </c>
      <c r="BG95" s="6">
        <f t="shared" si="68"/>
        <v>71</v>
      </c>
      <c r="BH95" s="6">
        <f t="shared" si="69"/>
        <v>76</v>
      </c>
      <c r="BI95" s="6">
        <f t="shared" si="70"/>
        <v>81</v>
      </c>
      <c r="BJ95" s="6">
        <f t="shared" si="71"/>
        <v>85</v>
      </c>
      <c r="BK95" s="6">
        <f t="shared" si="72"/>
        <v>94</v>
      </c>
      <c r="BL95" s="6">
        <f t="shared" si="73"/>
        <v>114</v>
      </c>
      <c r="BM95" s="4" t="s">
        <v>19</v>
      </c>
      <c r="BN95" s="6">
        <f t="shared" si="74"/>
        <v>639</v>
      </c>
      <c r="BO95" s="6">
        <f t="shared" si="75"/>
        <v>0</v>
      </c>
      <c r="BP95" s="6">
        <f t="shared" si="76"/>
        <v>639</v>
      </c>
      <c r="BQ95" s="6">
        <f t="shared" si="77"/>
        <v>0</v>
      </c>
      <c r="BR95" s="6">
        <f t="shared" si="78"/>
        <v>0</v>
      </c>
      <c r="BS95" s="6">
        <f t="shared" si="79"/>
        <v>0</v>
      </c>
      <c r="BT95" s="6">
        <f t="shared" si="80"/>
        <v>0</v>
      </c>
      <c r="BU95" s="6">
        <f t="shared" si="81"/>
        <v>0</v>
      </c>
    </row>
    <row r="96" spans="2:73" ht="18.75" x14ac:dyDescent="0.4">
      <c r="B96" s="147" t="s">
        <v>36</v>
      </c>
      <c r="C96" s="148"/>
      <c r="D96" s="3">
        <f t="shared" si="29"/>
        <v>20</v>
      </c>
      <c r="E96" s="3">
        <f t="shared" si="30"/>
        <v>40</v>
      </c>
      <c r="F96" s="3">
        <f t="shared" si="31"/>
        <v>60</v>
      </c>
      <c r="G96" s="3">
        <f t="shared" si="32"/>
        <v>100</v>
      </c>
      <c r="H96" s="3">
        <f t="shared" si="33"/>
        <v>140</v>
      </c>
      <c r="I96" s="3" t="str">
        <f t="shared" si="34"/>
        <v>141以上</v>
      </c>
      <c r="J96" s="3" t="str">
        <f t="shared" si="35"/>
        <v>201以上</v>
      </c>
      <c r="K96" s="3" t="s">
        <v>20</v>
      </c>
      <c r="L96" s="5">
        <f t="shared" si="98"/>
        <v>3724</v>
      </c>
      <c r="M96" s="6">
        <f t="shared" si="99"/>
        <v>20</v>
      </c>
      <c r="N96" s="6">
        <f t="shared" si="100"/>
        <v>10</v>
      </c>
      <c r="O96" s="6">
        <f t="shared" si="101"/>
        <v>0</v>
      </c>
      <c r="P96" s="6">
        <f t="shared" si="102"/>
        <v>0</v>
      </c>
      <c r="Q96" s="6">
        <f t="shared" si="103"/>
        <v>0</v>
      </c>
      <c r="R96" s="6">
        <f t="shared" si="104"/>
        <v>0</v>
      </c>
      <c r="S96" s="6">
        <f t="shared" si="105"/>
        <v>0</v>
      </c>
      <c r="T96" s="4" t="s">
        <v>16</v>
      </c>
      <c r="U96" s="6">
        <f t="shared" si="18"/>
        <v>1144</v>
      </c>
      <c r="V96" s="6">
        <f t="shared" si="19"/>
        <v>79</v>
      </c>
      <c r="W96" s="6">
        <f t="shared" si="20"/>
        <v>100</v>
      </c>
      <c r="X96" s="6">
        <f t="shared" si="21"/>
        <v>118</v>
      </c>
      <c r="Y96" s="6">
        <f t="shared" si="22"/>
        <v>140</v>
      </c>
      <c r="Z96" s="6">
        <f t="shared" si="23"/>
        <v>168</v>
      </c>
      <c r="AA96" s="6">
        <f t="shared" si="24"/>
        <v>198</v>
      </c>
      <c r="AB96" s="6">
        <f t="shared" si="25"/>
        <v>0</v>
      </c>
      <c r="AC96" s="4" t="s">
        <v>19</v>
      </c>
      <c r="AD96" s="6">
        <f t="shared" si="106"/>
        <v>2580</v>
      </c>
      <c r="AE96" s="6">
        <f t="shared" si="107"/>
        <v>1580</v>
      </c>
      <c r="AF96" s="6">
        <f t="shared" si="108"/>
        <v>1000</v>
      </c>
      <c r="AG96" s="6">
        <f t="shared" si="109"/>
        <v>0</v>
      </c>
      <c r="AH96" s="6">
        <f t="shared" si="110"/>
        <v>0</v>
      </c>
      <c r="AI96" s="6">
        <f t="shared" si="111"/>
        <v>0</v>
      </c>
      <c r="AJ96" s="6">
        <f t="shared" si="112"/>
        <v>0</v>
      </c>
      <c r="AK96" s="6">
        <f t="shared" si="113"/>
        <v>0</v>
      </c>
      <c r="AL96" s="172" t="s">
        <v>37</v>
      </c>
      <c r="AM96" s="172"/>
      <c r="AN96" s="3">
        <f t="shared" si="52"/>
        <v>20</v>
      </c>
      <c r="AO96" s="3">
        <f t="shared" si="53"/>
        <v>40</v>
      </c>
      <c r="AP96" s="3">
        <f t="shared" si="54"/>
        <v>60</v>
      </c>
      <c r="AQ96" s="3">
        <f t="shared" si="55"/>
        <v>100</v>
      </c>
      <c r="AR96" s="3">
        <f t="shared" si="56"/>
        <v>200</v>
      </c>
      <c r="AS96" s="3">
        <f t="shared" si="57"/>
        <v>1000</v>
      </c>
      <c r="AT96" s="3" t="str">
        <f t="shared" si="58"/>
        <v>1001以上</v>
      </c>
      <c r="AU96" s="3" t="s">
        <v>33</v>
      </c>
      <c r="AV96" s="5">
        <f t="shared" si="59"/>
        <v>1776</v>
      </c>
      <c r="AW96" s="6">
        <f t="shared" si="60"/>
        <v>20</v>
      </c>
      <c r="AX96" s="6">
        <f t="shared" si="61"/>
        <v>10</v>
      </c>
      <c r="AY96" s="6">
        <f t="shared" si="62"/>
        <v>0</v>
      </c>
      <c r="AZ96" s="6">
        <f t="shared" si="63"/>
        <v>0</v>
      </c>
      <c r="BA96" s="6">
        <f t="shared" si="64"/>
        <v>0</v>
      </c>
      <c r="BB96" s="6">
        <f t="shared" si="65"/>
        <v>0</v>
      </c>
      <c r="BC96" s="6">
        <f t="shared" si="66"/>
        <v>0</v>
      </c>
      <c r="BD96" s="4" t="s">
        <v>16</v>
      </c>
      <c r="BE96" s="6">
        <f t="shared" si="27"/>
        <v>1066</v>
      </c>
      <c r="BF96" s="6">
        <f t="shared" si="67"/>
        <v>0</v>
      </c>
      <c r="BG96" s="6">
        <f t="shared" si="68"/>
        <v>71</v>
      </c>
      <c r="BH96" s="6">
        <f t="shared" si="69"/>
        <v>76</v>
      </c>
      <c r="BI96" s="6">
        <f t="shared" si="70"/>
        <v>81</v>
      </c>
      <c r="BJ96" s="6">
        <f t="shared" si="71"/>
        <v>85</v>
      </c>
      <c r="BK96" s="6">
        <f t="shared" si="72"/>
        <v>94</v>
      </c>
      <c r="BL96" s="6">
        <f t="shared" si="73"/>
        <v>114</v>
      </c>
      <c r="BM96" s="4" t="s">
        <v>19</v>
      </c>
      <c r="BN96" s="6">
        <f t="shared" si="74"/>
        <v>710</v>
      </c>
      <c r="BO96" s="6">
        <f t="shared" si="75"/>
        <v>0</v>
      </c>
      <c r="BP96" s="6">
        <f t="shared" si="76"/>
        <v>710</v>
      </c>
      <c r="BQ96" s="6">
        <f t="shared" si="77"/>
        <v>0</v>
      </c>
      <c r="BR96" s="6">
        <f t="shared" si="78"/>
        <v>0</v>
      </c>
      <c r="BS96" s="6">
        <f t="shared" si="79"/>
        <v>0</v>
      </c>
      <c r="BT96" s="6">
        <f t="shared" si="80"/>
        <v>0</v>
      </c>
      <c r="BU96" s="6">
        <f t="shared" si="81"/>
        <v>0</v>
      </c>
    </row>
    <row r="97" spans="2:73" ht="18.75" x14ac:dyDescent="0.4">
      <c r="B97" s="147" t="s">
        <v>36</v>
      </c>
      <c r="C97" s="148"/>
      <c r="D97" s="3">
        <f t="shared" si="29"/>
        <v>20</v>
      </c>
      <c r="E97" s="3">
        <f t="shared" si="30"/>
        <v>40</v>
      </c>
      <c r="F97" s="3">
        <f t="shared" si="31"/>
        <v>60</v>
      </c>
      <c r="G97" s="3">
        <f t="shared" si="32"/>
        <v>100</v>
      </c>
      <c r="H97" s="3">
        <f t="shared" si="33"/>
        <v>140</v>
      </c>
      <c r="I97" s="3" t="str">
        <f t="shared" si="34"/>
        <v>141以上</v>
      </c>
      <c r="J97" s="3" t="str">
        <f t="shared" si="35"/>
        <v>201以上</v>
      </c>
      <c r="K97" s="3" t="s">
        <v>20</v>
      </c>
      <c r="L97" s="5">
        <f t="shared" ref="L97" si="114">SUM(U97+AD97)</f>
        <v>3824</v>
      </c>
      <c r="M97" s="6">
        <f>IF(F4&gt;D97,D97,F4)</f>
        <v>20</v>
      </c>
      <c r="N97" s="6">
        <f>IF(F4&lt;D97,0,IF(F4&gt;E97,E97-D97,F4-D97))</f>
        <v>11</v>
      </c>
      <c r="O97" s="6">
        <f>IF(F4&lt;E97,0,IF(F4&gt;F97,F97-E97,F4-E97))</f>
        <v>0</v>
      </c>
      <c r="P97" s="6">
        <f>IF(F4&lt;F97,0,IF(F4&gt;G97,G97-F97,F4-F97))</f>
        <v>0</v>
      </c>
      <c r="Q97" s="6">
        <f>IF(F4&lt;G97,0,IF(F4&gt;H97,H97-G97,F4-G97))</f>
        <v>0</v>
      </c>
      <c r="R97" s="6">
        <f>IF(F4&lt;H97,0,F4-H97)</f>
        <v>0</v>
      </c>
      <c r="S97" s="6">
        <f>IF(F4&gt;$H$1*100,F4-($H$1*100),0)</f>
        <v>0</v>
      </c>
      <c r="T97" s="4" t="s">
        <v>16</v>
      </c>
      <c r="U97" s="6">
        <f t="shared" si="18"/>
        <v>1144</v>
      </c>
      <c r="V97" s="6">
        <f t="shared" si="19"/>
        <v>79</v>
      </c>
      <c r="W97" s="6">
        <f t="shared" si="20"/>
        <v>100</v>
      </c>
      <c r="X97" s="6">
        <f t="shared" si="21"/>
        <v>118</v>
      </c>
      <c r="Y97" s="6">
        <f t="shared" si="22"/>
        <v>140</v>
      </c>
      <c r="Z97" s="6">
        <f t="shared" si="23"/>
        <v>168</v>
      </c>
      <c r="AA97" s="6">
        <f t="shared" si="24"/>
        <v>198</v>
      </c>
      <c r="AB97" s="6">
        <f t="shared" si="25"/>
        <v>0</v>
      </c>
      <c r="AC97" s="4" t="s">
        <v>19</v>
      </c>
      <c r="AD97" s="6">
        <f t="shared" ref="AD97" si="115">SUM(AE97:AK97)</f>
        <v>2680</v>
      </c>
      <c r="AE97" s="6">
        <f t="shared" ref="AE97" si="116">M97*V97</f>
        <v>1580</v>
      </c>
      <c r="AF97" s="6">
        <f t="shared" ref="AF97" si="117">N97*W97</f>
        <v>1100</v>
      </c>
      <c r="AG97" s="6">
        <f t="shared" ref="AG97" si="118">O97*X97</f>
        <v>0</v>
      </c>
      <c r="AH97" s="6">
        <f t="shared" ref="AH97" si="119">P97*Y97</f>
        <v>0</v>
      </c>
      <c r="AI97" s="6">
        <f t="shared" ref="AI97" si="120">Q97*Z97</f>
        <v>0</v>
      </c>
      <c r="AJ97" s="6">
        <f t="shared" ref="AJ97" si="121">R97*AA97</f>
        <v>0</v>
      </c>
      <c r="AK97" s="6">
        <f t="shared" ref="AK97" si="122">S97*AB97</f>
        <v>0</v>
      </c>
      <c r="AL97" s="172" t="s">
        <v>37</v>
      </c>
      <c r="AM97" s="172"/>
      <c r="AN97" s="3">
        <f t="shared" si="52"/>
        <v>20</v>
      </c>
      <c r="AO97" s="3">
        <f t="shared" si="53"/>
        <v>40</v>
      </c>
      <c r="AP97" s="3">
        <f t="shared" si="54"/>
        <v>60</v>
      </c>
      <c r="AQ97" s="3">
        <f t="shared" si="55"/>
        <v>100</v>
      </c>
      <c r="AR97" s="3">
        <f t="shared" si="56"/>
        <v>200</v>
      </c>
      <c r="AS97" s="3">
        <f t="shared" si="57"/>
        <v>1000</v>
      </c>
      <c r="AT97" s="3" t="str">
        <f t="shared" si="58"/>
        <v>1001以上</v>
      </c>
      <c r="AU97" s="3" t="s">
        <v>33</v>
      </c>
      <c r="AV97" s="5">
        <f t="shared" si="59"/>
        <v>1847</v>
      </c>
      <c r="AW97" s="6">
        <f>IF(F4&gt;AN97,AN97,F4)</f>
        <v>20</v>
      </c>
      <c r="AX97" s="6">
        <f>IF(F4&lt;AN97,0,IF(F4&gt;AO97,AO97-AN97,F4-AN97))</f>
        <v>11</v>
      </c>
      <c r="AY97" s="6">
        <f>IF(F4&lt;AO97,0,IF(F4&gt;AP97,AP97-AO97,F4-AO97))</f>
        <v>0</v>
      </c>
      <c r="AZ97" s="6">
        <f>IF(F4&lt;AP97,0,IF(F4&gt;AQ97,AQ97-AP97,F4-AP97))</f>
        <v>0</v>
      </c>
      <c r="BA97" s="6">
        <f>IF(F4&lt;AQ97,0,IF(F4&gt;AR97,AR97-AQ97,F4-AQ97))</f>
        <v>0</v>
      </c>
      <c r="BB97" s="6">
        <f>IF(F4&lt;AR97,0,IF(F4&gt;AS97,AS97-AR97,F4-AR97))</f>
        <v>0</v>
      </c>
      <c r="BC97" s="6">
        <f>IF(F4&gt;$H$1*500,F4-($H$1*500),0)</f>
        <v>0</v>
      </c>
      <c r="BD97" s="4" t="s">
        <v>16</v>
      </c>
      <c r="BE97" s="6">
        <f t="shared" si="27"/>
        <v>1066</v>
      </c>
      <c r="BF97" s="6">
        <f t="shared" si="67"/>
        <v>0</v>
      </c>
      <c r="BG97" s="6">
        <f t="shared" si="68"/>
        <v>71</v>
      </c>
      <c r="BH97" s="6">
        <f t="shared" si="69"/>
        <v>76</v>
      </c>
      <c r="BI97" s="6">
        <f t="shared" si="70"/>
        <v>81</v>
      </c>
      <c r="BJ97" s="6">
        <f t="shared" si="71"/>
        <v>85</v>
      </c>
      <c r="BK97" s="6">
        <f t="shared" si="72"/>
        <v>94</v>
      </c>
      <c r="BL97" s="6">
        <f t="shared" si="73"/>
        <v>114</v>
      </c>
      <c r="BM97" s="4" t="s">
        <v>19</v>
      </c>
      <c r="BN97" s="6">
        <f t="shared" si="74"/>
        <v>781</v>
      </c>
      <c r="BO97" s="6">
        <f t="shared" si="75"/>
        <v>0</v>
      </c>
      <c r="BP97" s="6">
        <f t="shared" si="76"/>
        <v>781</v>
      </c>
      <c r="BQ97" s="6">
        <f t="shared" si="77"/>
        <v>0</v>
      </c>
      <c r="BR97" s="6">
        <f t="shared" si="78"/>
        <v>0</v>
      </c>
      <c r="BS97" s="6">
        <f t="shared" si="79"/>
        <v>0</v>
      </c>
      <c r="BT97" s="6">
        <f t="shared" si="80"/>
        <v>0</v>
      </c>
      <c r="BU97" s="6">
        <f t="shared" si="81"/>
        <v>0</v>
      </c>
    </row>
    <row r="98" spans="2:73" ht="18.75" x14ac:dyDescent="0.4">
      <c r="B98" s="147" t="s">
        <v>36</v>
      </c>
      <c r="C98" s="148"/>
      <c r="D98" s="3">
        <f t="shared" si="29"/>
        <v>20</v>
      </c>
      <c r="E98" s="3">
        <f t="shared" si="30"/>
        <v>40</v>
      </c>
      <c r="F98" s="3">
        <f t="shared" si="31"/>
        <v>60</v>
      </c>
      <c r="G98" s="3">
        <f t="shared" si="32"/>
        <v>100</v>
      </c>
      <c r="H98" s="3">
        <f t="shared" si="33"/>
        <v>140</v>
      </c>
      <c r="I98" s="3" t="str">
        <f t="shared" si="34"/>
        <v>141以上</v>
      </c>
      <c r="J98" s="3" t="str">
        <f t="shared" si="35"/>
        <v>201以上</v>
      </c>
      <c r="K98" s="3" t="s">
        <v>20</v>
      </c>
      <c r="L98" s="5">
        <f t="shared" ref="L98:L127" si="123">SUM(U98+AD98)</f>
        <v>3924</v>
      </c>
      <c r="M98" s="6">
        <f t="shared" ref="M98:M126" si="124">IF(F5&gt;D98,D98,F5)</f>
        <v>20</v>
      </c>
      <c r="N98" s="6">
        <f t="shared" ref="N98:N126" si="125">IF(F5&lt;D98,0,IF(F5&gt;E98,E98-D98,F5-D98))</f>
        <v>12</v>
      </c>
      <c r="O98" s="6">
        <f t="shared" ref="O98:O126" si="126">IF(F5&lt;E98,0,IF(F5&gt;F98,F98-E98,F5-E98))</f>
        <v>0</v>
      </c>
      <c r="P98" s="6">
        <f t="shared" ref="P98:P126" si="127">IF(F5&lt;F98,0,IF(F5&gt;G98,G98-F98,F5-F98))</f>
        <v>0</v>
      </c>
      <c r="Q98" s="6">
        <f t="shared" ref="Q98:Q126" si="128">IF(F5&lt;G98,0,IF(F5&gt;H98,H98-G98,F5-G98))</f>
        <v>0</v>
      </c>
      <c r="R98" s="6">
        <f t="shared" ref="R98:R126" si="129">IF(F5&lt;H98,0,F5-H98)</f>
        <v>0</v>
      </c>
      <c r="S98" s="6">
        <f t="shared" ref="S98:S126" si="130">IF(F5&gt;$H$1*100,F5-($H$1*100),0)</f>
        <v>0</v>
      </c>
      <c r="T98" s="4" t="s">
        <v>16</v>
      </c>
      <c r="U98" s="6">
        <f t="shared" ref="U98:U129" si="131">ROUNDDOWN(IF($D$1="一般用",VLOOKUP($F$1,suidou,2,0)*$H$1,VLOOKUP($D$1,suidou,2,0)*$H$1),0)</f>
        <v>1144</v>
      </c>
      <c r="V98" s="6">
        <f t="shared" ref="V98:V129" si="132">IF($D$1="一般用",VLOOKUP($F$1,suidou,3,0),VLOOKUP($D$1,suidou,3,0))</f>
        <v>79</v>
      </c>
      <c r="W98" s="6">
        <f t="shared" ref="W98:W129" si="133">IF($D$1="一般用",VLOOKUP($F$1,suidou,4,0),VLOOKUP($D$1,suidou,4,0))</f>
        <v>100</v>
      </c>
      <c r="X98" s="6">
        <f t="shared" ref="X98:X129" si="134">IF($D$1="一般用",VLOOKUP($F$1,suidou,5,0),VLOOKUP($D$1,suidou,5,0))</f>
        <v>118</v>
      </c>
      <c r="Y98" s="6">
        <f t="shared" ref="Y98:Y129" si="135">IF($D$1="一般用",VLOOKUP($F$1,suidou,6,0),VLOOKUP($D$1,suidou,6,0))</f>
        <v>140</v>
      </c>
      <c r="Z98" s="6">
        <f t="shared" ref="Z98:Z129" si="136">IF($D$1="一般用",VLOOKUP($F$1,suidou,7,0),VLOOKUP($D$1,suidou,7,0))</f>
        <v>168</v>
      </c>
      <c r="AA98" s="6">
        <f t="shared" ref="AA98:AA129" si="137">IF($D$1="一般用",VLOOKUP($F$1,suidou,8,0),VLOOKUP($D$1,suidou,8,0))</f>
        <v>198</v>
      </c>
      <c r="AB98" s="6">
        <f t="shared" ref="AB98:AB129" si="138">IF($D$1="浴場用",VLOOKUP($D$1,suidou,9,0),0)</f>
        <v>0</v>
      </c>
      <c r="AC98" s="4" t="s">
        <v>19</v>
      </c>
      <c r="AD98" s="6">
        <f t="shared" ref="AD98:AD127" si="139">SUM(AE98:AK98)</f>
        <v>2780</v>
      </c>
      <c r="AE98" s="6">
        <f t="shared" ref="AE98:AE127" si="140">M98*V98</f>
        <v>1580</v>
      </c>
      <c r="AF98" s="6">
        <f t="shared" ref="AF98:AF127" si="141">N98*W98</f>
        <v>1200</v>
      </c>
      <c r="AG98" s="6">
        <f t="shared" ref="AG98:AG127" si="142">O98*X98</f>
        <v>0</v>
      </c>
      <c r="AH98" s="6">
        <f t="shared" ref="AH98:AH127" si="143">P98*Y98</f>
        <v>0</v>
      </c>
      <c r="AI98" s="6">
        <f t="shared" ref="AI98:AI127" si="144">Q98*Z98</f>
        <v>0</v>
      </c>
      <c r="AJ98" s="6">
        <f t="shared" ref="AJ98:AJ127" si="145">R98*AA98</f>
        <v>0</v>
      </c>
      <c r="AK98" s="6">
        <f t="shared" ref="AK98:AK127" si="146">S98*AB98</f>
        <v>0</v>
      </c>
      <c r="AL98" s="172" t="s">
        <v>37</v>
      </c>
      <c r="AM98" s="172"/>
      <c r="AN98" s="3">
        <f t="shared" si="52"/>
        <v>20</v>
      </c>
      <c r="AO98" s="3">
        <f t="shared" si="53"/>
        <v>40</v>
      </c>
      <c r="AP98" s="3">
        <f t="shared" si="54"/>
        <v>60</v>
      </c>
      <c r="AQ98" s="3">
        <f t="shared" si="55"/>
        <v>100</v>
      </c>
      <c r="AR98" s="3">
        <f t="shared" si="56"/>
        <v>200</v>
      </c>
      <c r="AS98" s="3">
        <f t="shared" si="57"/>
        <v>1000</v>
      </c>
      <c r="AT98" s="3" t="str">
        <f t="shared" si="58"/>
        <v>1001以上</v>
      </c>
      <c r="AU98" s="3" t="s">
        <v>33</v>
      </c>
      <c r="AV98" s="5">
        <f t="shared" ref="AV98:AV127" si="147">BE98+BN98</f>
        <v>1918</v>
      </c>
      <c r="AW98" s="6">
        <f t="shared" ref="AW98:AW126" si="148">IF(F5&gt;AN98,AN98,F5)</f>
        <v>20</v>
      </c>
      <c r="AX98" s="6">
        <f t="shared" ref="AX98:AX126" si="149">IF(F5&lt;AN98,0,IF(F5&gt;AO98,AO98-AN98,F5-AN98))</f>
        <v>12</v>
      </c>
      <c r="AY98" s="6">
        <f t="shared" ref="AY98:AY126" si="150">IF(F5&lt;AO98,0,IF(F5&gt;AP98,AP98-AO98,F5-AO98))</f>
        <v>0</v>
      </c>
      <c r="AZ98" s="6">
        <f t="shared" ref="AZ98:AZ126" si="151">IF(F5&lt;AP98,0,IF(F5&gt;AQ98,AQ98-AP98,F5-AP98))</f>
        <v>0</v>
      </c>
      <c r="BA98" s="6">
        <f t="shared" ref="BA98:BA126" si="152">IF(F5&lt;AQ98,0,IF(F5&gt;AR98,AR98-AQ98,F5-AQ98))</f>
        <v>0</v>
      </c>
      <c r="BB98" s="6">
        <f t="shared" ref="BB98:BB126" si="153">IF(F5&lt;AR98,0,IF(F5&gt;AS98,AS98-AR98,F5-AR98))</f>
        <v>0</v>
      </c>
      <c r="BC98" s="6">
        <f t="shared" ref="BC98:BC126" si="154">IF(F5&gt;$H$1*500,F5-($H$1*500),0)</f>
        <v>0</v>
      </c>
      <c r="BD98" s="4" t="s">
        <v>16</v>
      </c>
      <c r="BE98" s="6">
        <f t="shared" ref="BE98:BE129" si="155">IF($D$1="浴場用",ROUNDDOWN($H$64*$H$1,0),ROUNDDOWN($H$63*$H$1,0))</f>
        <v>1066</v>
      </c>
      <c r="BF98" s="6">
        <f t="shared" si="67"/>
        <v>0</v>
      </c>
      <c r="BG98" s="6">
        <f t="shared" si="68"/>
        <v>71</v>
      </c>
      <c r="BH98" s="6">
        <f t="shared" si="69"/>
        <v>76</v>
      </c>
      <c r="BI98" s="6">
        <f t="shared" si="70"/>
        <v>81</v>
      </c>
      <c r="BJ98" s="6">
        <f t="shared" si="71"/>
        <v>85</v>
      </c>
      <c r="BK98" s="6">
        <f t="shared" si="72"/>
        <v>94</v>
      </c>
      <c r="BL98" s="6">
        <f t="shared" si="73"/>
        <v>114</v>
      </c>
      <c r="BM98" s="4" t="s">
        <v>19</v>
      </c>
      <c r="BN98" s="6">
        <f t="shared" ref="BN98:BN127" si="156">SUM(BO98:BU98)</f>
        <v>852</v>
      </c>
      <c r="BO98" s="6">
        <f t="shared" ref="BO98:BO127" si="157">AW98*BF98</f>
        <v>0</v>
      </c>
      <c r="BP98" s="6">
        <f t="shared" ref="BP98:BP127" si="158">AX98*BG98</f>
        <v>852</v>
      </c>
      <c r="BQ98" s="6">
        <f t="shared" ref="BQ98:BQ127" si="159">AY98*BH98</f>
        <v>0</v>
      </c>
      <c r="BR98" s="6">
        <f t="shared" ref="BR98:BR127" si="160">AZ98*BI98</f>
        <v>0</v>
      </c>
      <c r="BS98" s="6">
        <f t="shared" ref="BS98:BS127" si="161">BA98*BJ98</f>
        <v>0</v>
      </c>
      <c r="BT98" s="6">
        <f t="shared" ref="BT98:BT127" si="162">BB98*BK98</f>
        <v>0</v>
      </c>
      <c r="BU98" s="6">
        <f t="shared" ref="BU98:BU127" si="163">BC98*BL98</f>
        <v>0</v>
      </c>
    </row>
    <row r="99" spans="2:73" ht="18.75" x14ac:dyDescent="0.4">
      <c r="B99" s="147" t="s">
        <v>36</v>
      </c>
      <c r="C99" s="148"/>
      <c r="D99" s="3">
        <f t="shared" si="29"/>
        <v>20</v>
      </c>
      <c r="E99" s="3">
        <f t="shared" si="30"/>
        <v>40</v>
      </c>
      <c r="F99" s="3">
        <f t="shared" si="31"/>
        <v>60</v>
      </c>
      <c r="G99" s="3">
        <f t="shared" si="32"/>
        <v>100</v>
      </c>
      <c r="H99" s="3">
        <f t="shared" si="33"/>
        <v>140</v>
      </c>
      <c r="I99" s="3" t="str">
        <f t="shared" si="34"/>
        <v>141以上</v>
      </c>
      <c r="J99" s="3" t="str">
        <f t="shared" si="35"/>
        <v>201以上</v>
      </c>
      <c r="K99" s="3" t="s">
        <v>20</v>
      </c>
      <c r="L99" s="5">
        <f t="shared" si="123"/>
        <v>4024</v>
      </c>
      <c r="M99" s="6">
        <f t="shared" si="124"/>
        <v>20</v>
      </c>
      <c r="N99" s="6">
        <f t="shared" si="125"/>
        <v>13</v>
      </c>
      <c r="O99" s="6">
        <f t="shared" si="126"/>
        <v>0</v>
      </c>
      <c r="P99" s="6">
        <f t="shared" si="127"/>
        <v>0</v>
      </c>
      <c r="Q99" s="6">
        <f t="shared" si="128"/>
        <v>0</v>
      </c>
      <c r="R99" s="6">
        <f t="shared" si="129"/>
        <v>0</v>
      </c>
      <c r="S99" s="6">
        <f t="shared" si="130"/>
        <v>0</v>
      </c>
      <c r="T99" s="4" t="s">
        <v>16</v>
      </c>
      <c r="U99" s="6">
        <f t="shared" si="131"/>
        <v>1144</v>
      </c>
      <c r="V99" s="6">
        <f t="shared" si="132"/>
        <v>79</v>
      </c>
      <c r="W99" s="6">
        <f t="shared" si="133"/>
        <v>100</v>
      </c>
      <c r="X99" s="6">
        <f t="shared" si="134"/>
        <v>118</v>
      </c>
      <c r="Y99" s="6">
        <f t="shared" si="135"/>
        <v>140</v>
      </c>
      <c r="Z99" s="6">
        <f t="shared" si="136"/>
        <v>168</v>
      </c>
      <c r="AA99" s="6">
        <f t="shared" si="137"/>
        <v>198</v>
      </c>
      <c r="AB99" s="6">
        <f t="shared" si="138"/>
        <v>0</v>
      </c>
      <c r="AC99" s="4" t="s">
        <v>19</v>
      </c>
      <c r="AD99" s="6">
        <f t="shared" si="139"/>
        <v>2880</v>
      </c>
      <c r="AE99" s="6">
        <f t="shared" si="140"/>
        <v>1580</v>
      </c>
      <c r="AF99" s="6">
        <f t="shared" si="141"/>
        <v>1300</v>
      </c>
      <c r="AG99" s="6">
        <f t="shared" si="142"/>
        <v>0</v>
      </c>
      <c r="AH99" s="6">
        <f t="shared" si="143"/>
        <v>0</v>
      </c>
      <c r="AI99" s="6">
        <f t="shared" si="144"/>
        <v>0</v>
      </c>
      <c r="AJ99" s="6">
        <f t="shared" si="145"/>
        <v>0</v>
      </c>
      <c r="AK99" s="6">
        <f t="shared" si="146"/>
        <v>0</v>
      </c>
      <c r="AL99" s="172" t="s">
        <v>37</v>
      </c>
      <c r="AM99" s="172"/>
      <c r="AN99" s="3">
        <f t="shared" si="52"/>
        <v>20</v>
      </c>
      <c r="AO99" s="3">
        <f t="shared" si="53"/>
        <v>40</v>
      </c>
      <c r="AP99" s="3">
        <f t="shared" si="54"/>
        <v>60</v>
      </c>
      <c r="AQ99" s="3">
        <f t="shared" si="55"/>
        <v>100</v>
      </c>
      <c r="AR99" s="3">
        <f t="shared" si="56"/>
        <v>200</v>
      </c>
      <c r="AS99" s="3">
        <f t="shared" si="57"/>
        <v>1000</v>
      </c>
      <c r="AT99" s="3" t="str">
        <f t="shared" si="58"/>
        <v>1001以上</v>
      </c>
      <c r="AU99" s="3" t="s">
        <v>33</v>
      </c>
      <c r="AV99" s="5">
        <f t="shared" si="147"/>
        <v>1989</v>
      </c>
      <c r="AW99" s="6">
        <f t="shared" si="148"/>
        <v>20</v>
      </c>
      <c r="AX99" s="6">
        <f t="shared" si="149"/>
        <v>13</v>
      </c>
      <c r="AY99" s="6">
        <f t="shared" si="150"/>
        <v>0</v>
      </c>
      <c r="AZ99" s="6">
        <f t="shared" si="151"/>
        <v>0</v>
      </c>
      <c r="BA99" s="6">
        <f t="shared" si="152"/>
        <v>0</v>
      </c>
      <c r="BB99" s="6">
        <f t="shared" si="153"/>
        <v>0</v>
      </c>
      <c r="BC99" s="6">
        <f t="shared" si="154"/>
        <v>0</v>
      </c>
      <c r="BD99" s="4" t="s">
        <v>16</v>
      </c>
      <c r="BE99" s="6">
        <f t="shared" si="155"/>
        <v>1066</v>
      </c>
      <c r="BF99" s="6">
        <f t="shared" si="67"/>
        <v>0</v>
      </c>
      <c r="BG99" s="6">
        <f t="shared" si="68"/>
        <v>71</v>
      </c>
      <c r="BH99" s="6">
        <f t="shared" si="69"/>
        <v>76</v>
      </c>
      <c r="BI99" s="6">
        <f t="shared" si="70"/>
        <v>81</v>
      </c>
      <c r="BJ99" s="6">
        <f t="shared" si="71"/>
        <v>85</v>
      </c>
      <c r="BK99" s="6">
        <f t="shared" si="72"/>
        <v>94</v>
      </c>
      <c r="BL99" s="6">
        <f t="shared" si="73"/>
        <v>114</v>
      </c>
      <c r="BM99" s="4" t="s">
        <v>19</v>
      </c>
      <c r="BN99" s="6">
        <f t="shared" si="156"/>
        <v>923</v>
      </c>
      <c r="BO99" s="6">
        <f t="shared" si="157"/>
        <v>0</v>
      </c>
      <c r="BP99" s="6">
        <f t="shared" si="158"/>
        <v>923</v>
      </c>
      <c r="BQ99" s="6">
        <f t="shared" si="159"/>
        <v>0</v>
      </c>
      <c r="BR99" s="6">
        <f t="shared" si="160"/>
        <v>0</v>
      </c>
      <c r="BS99" s="6">
        <f t="shared" si="161"/>
        <v>0</v>
      </c>
      <c r="BT99" s="6">
        <f t="shared" si="162"/>
        <v>0</v>
      </c>
      <c r="BU99" s="6">
        <f t="shared" si="163"/>
        <v>0</v>
      </c>
    </row>
    <row r="100" spans="2:73" ht="18.75" x14ac:dyDescent="0.4">
      <c r="B100" s="147" t="s">
        <v>36</v>
      </c>
      <c r="C100" s="148"/>
      <c r="D100" s="3">
        <f t="shared" si="29"/>
        <v>20</v>
      </c>
      <c r="E100" s="3">
        <f t="shared" si="30"/>
        <v>40</v>
      </c>
      <c r="F100" s="3">
        <f t="shared" si="31"/>
        <v>60</v>
      </c>
      <c r="G100" s="3">
        <f t="shared" si="32"/>
        <v>100</v>
      </c>
      <c r="H100" s="3">
        <f t="shared" si="33"/>
        <v>140</v>
      </c>
      <c r="I100" s="3" t="str">
        <f t="shared" si="34"/>
        <v>141以上</v>
      </c>
      <c r="J100" s="3" t="str">
        <f t="shared" si="35"/>
        <v>201以上</v>
      </c>
      <c r="K100" s="3" t="s">
        <v>20</v>
      </c>
      <c r="L100" s="5">
        <f t="shared" si="123"/>
        <v>4124</v>
      </c>
      <c r="M100" s="6">
        <f t="shared" si="124"/>
        <v>20</v>
      </c>
      <c r="N100" s="6">
        <f t="shared" si="125"/>
        <v>14</v>
      </c>
      <c r="O100" s="6">
        <f t="shared" si="126"/>
        <v>0</v>
      </c>
      <c r="P100" s="6">
        <f t="shared" si="127"/>
        <v>0</v>
      </c>
      <c r="Q100" s="6">
        <f t="shared" si="128"/>
        <v>0</v>
      </c>
      <c r="R100" s="6">
        <f t="shared" si="129"/>
        <v>0</v>
      </c>
      <c r="S100" s="6">
        <f t="shared" si="130"/>
        <v>0</v>
      </c>
      <c r="T100" s="4" t="s">
        <v>16</v>
      </c>
      <c r="U100" s="6">
        <f t="shared" si="131"/>
        <v>1144</v>
      </c>
      <c r="V100" s="6">
        <f t="shared" si="132"/>
        <v>79</v>
      </c>
      <c r="W100" s="6">
        <f t="shared" si="133"/>
        <v>100</v>
      </c>
      <c r="X100" s="6">
        <f t="shared" si="134"/>
        <v>118</v>
      </c>
      <c r="Y100" s="6">
        <f t="shared" si="135"/>
        <v>140</v>
      </c>
      <c r="Z100" s="6">
        <f t="shared" si="136"/>
        <v>168</v>
      </c>
      <c r="AA100" s="6">
        <f t="shared" si="137"/>
        <v>198</v>
      </c>
      <c r="AB100" s="6">
        <f t="shared" si="138"/>
        <v>0</v>
      </c>
      <c r="AC100" s="4" t="s">
        <v>19</v>
      </c>
      <c r="AD100" s="6">
        <f t="shared" si="139"/>
        <v>2980</v>
      </c>
      <c r="AE100" s="6">
        <f t="shared" si="140"/>
        <v>1580</v>
      </c>
      <c r="AF100" s="6">
        <f t="shared" si="141"/>
        <v>1400</v>
      </c>
      <c r="AG100" s="6">
        <f t="shared" si="142"/>
        <v>0</v>
      </c>
      <c r="AH100" s="6">
        <f t="shared" si="143"/>
        <v>0</v>
      </c>
      <c r="AI100" s="6">
        <f t="shared" si="144"/>
        <v>0</v>
      </c>
      <c r="AJ100" s="6">
        <f t="shared" si="145"/>
        <v>0</v>
      </c>
      <c r="AK100" s="6">
        <f t="shared" si="146"/>
        <v>0</v>
      </c>
      <c r="AL100" s="172" t="s">
        <v>37</v>
      </c>
      <c r="AM100" s="172"/>
      <c r="AN100" s="3">
        <f t="shared" si="52"/>
        <v>20</v>
      </c>
      <c r="AO100" s="3">
        <f t="shared" si="53"/>
        <v>40</v>
      </c>
      <c r="AP100" s="3">
        <f t="shared" si="54"/>
        <v>60</v>
      </c>
      <c r="AQ100" s="3">
        <f t="shared" si="55"/>
        <v>100</v>
      </c>
      <c r="AR100" s="3">
        <f t="shared" si="56"/>
        <v>200</v>
      </c>
      <c r="AS100" s="3">
        <f t="shared" si="57"/>
        <v>1000</v>
      </c>
      <c r="AT100" s="3" t="str">
        <f t="shared" si="58"/>
        <v>1001以上</v>
      </c>
      <c r="AU100" s="3" t="s">
        <v>33</v>
      </c>
      <c r="AV100" s="5">
        <f t="shared" si="147"/>
        <v>2060</v>
      </c>
      <c r="AW100" s="6">
        <f t="shared" si="148"/>
        <v>20</v>
      </c>
      <c r="AX100" s="6">
        <f t="shared" si="149"/>
        <v>14</v>
      </c>
      <c r="AY100" s="6">
        <f t="shared" si="150"/>
        <v>0</v>
      </c>
      <c r="AZ100" s="6">
        <f t="shared" si="151"/>
        <v>0</v>
      </c>
      <c r="BA100" s="6">
        <f t="shared" si="152"/>
        <v>0</v>
      </c>
      <c r="BB100" s="6">
        <f t="shared" si="153"/>
        <v>0</v>
      </c>
      <c r="BC100" s="6">
        <f t="shared" si="154"/>
        <v>0</v>
      </c>
      <c r="BD100" s="4" t="s">
        <v>16</v>
      </c>
      <c r="BE100" s="6">
        <f t="shared" si="155"/>
        <v>1066</v>
      </c>
      <c r="BF100" s="6">
        <f t="shared" si="67"/>
        <v>0</v>
      </c>
      <c r="BG100" s="6">
        <f t="shared" si="68"/>
        <v>71</v>
      </c>
      <c r="BH100" s="6">
        <f t="shared" si="69"/>
        <v>76</v>
      </c>
      <c r="BI100" s="6">
        <f t="shared" si="70"/>
        <v>81</v>
      </c>
      <c r="BJ100" s="6">
        <f t="shared" si="71"/>
        <v>85</v>
      </c>
      <c r="BK100" s="6">
        <f t="shared" si="72"/>
        <v>94</v>
      </c>
      <c r="BL100" s="6">
        <f t="shared" si="73"/>
        <v>114</v>
      </c>
      <c r="BM100" s="4" t="s">
        <v>19</v>
      </c>
      <c r="BN100" s="6">
        <f t="shared" si="156"/>
        <v>994</v>
      </c>
      <c r="BO100" s="6">
        <f t="shared" si="157"/>
        <v>0</v>
      </c>
      <c r="BP100" s="6">
        <f t="shared" si="158"/>
        <v>994</v>
      </c>
      <c r="BQ100" s="6">
        <f t="shared" si="159"/>
        <v>0</v>
      </c>
      <c r="BR100" s="6">
        <f t="shared" si="160"/>
        <v>0</v>
      </c>
      <c r="BS100" s="6">
        <f t="shared" si="161"/>
        <v>0</v>
      </c>
      <c r="BT100" s="6">
        <f t="shared" si="162"/>
        <v>0</v>
      </c>
      <c r="BU100" s="6">
        <f t="shared" si="163"/>
        <v>0</v>
      </c>
    </row>
    <row r="101" spans="2:73" ht="18.75" x14ac:dyDescent="0.4">
      <c r="B101" s="147" t="s">
        <v>36</v>
      </c>
      <c r="C101" s="148"/>
      <c r="D101" s="3">
        <f t="shared" si="29"/>
        <v>20</v>
      </c>
      <c r="E101" s="3">
        <f t="shared" si="30"/>
        <v>40</v>
      </c>
      <c r="F101" s="3">
        <f t="shared" si="31"/>
        <v>60</v>
      </c>
      <c r="G101" s="3">
        <f t="shared" si="32"/>
        <v>100</v>
      </c>
      <c r="H101" s="3">
        <f t="shared" si="33"/>
        <v>140</v>
      </c>
      <c r="I101" s="3" t="str">
        <f t="shared" si="34"/>
        <v>141以上</v>
      </c>
      <c r="J101" s="3" t="str">
        <f t="shared" si="35"/>
        <v>201以上</v>
      </c>
      <c r="K101" s="3" t="s">
        <v>20</v>
      </c>
      <c r="L101" s="5">
        <f t="shared" si="123"/>
        <v>4224</v>
      </c>
      <c r="M101" s="6">
        <f t="shared" si="124"/>
        <v>20</v>
      </c>
      <c r="N101" s="6">
        <f t="shared" si="125"/>
        <v>15</v>
      </c>
      <c r="O101" s="6">
        <f t="shared" si="126"/>
        <v>0</v>
      </c>
      <c r="P101" s="6">
        <f t="shared" si="127"/>
        <v>0</v>
      </c>
      <c r="Q101" s="6">
        <f t="shared" si="128"/>
        <v>0</v>
      </c>
      <c r="R101" s="6">
        <f t="shared" si="129"/>
        <v>0</v>
      </c>
      <c r="S101" s="6">
        <f t="shared" si="130"/>
        <v>0</v>
      </c>
      <c r="T101" s="4" t="s">
        <v>16</v>
      </c>
      <c r="U101" s="6">
        <f t="shared" si="131"/>
        <v>1144</v>
      </c>
      <c r="V101" s="6">
        <f t="shared" si="132"/>
        <v>79</v>
      </c>
      <c r="W101" s="6">
        <f t="shared" si="133"/>
        <v>100</v>
      </c>
      <c r="X101" s="6">
        <f t="shared" si="134"/>
        <v>118</v>
      </c>
      <c r="Y101" s="6">
        <f t="shared" si="135"/>
        <v>140</v>
      </c>
      <c r="Z101" s="6">
        <f t="shared" si="136"/>
        <v>168</v>
      </c>
      <c r="AA101" s="6">
        <f t="shared" si="137"/>
        <v>198</v>
      </c>
      <c r="AB101" s="6">
        <f t="shared" si="138"/>
        <v>0</v>
      </c>
      <c r="AC101" s="4" t="s">
        <v>19</v>
      </c>
      <c r="AD101" s="6">
        <f t="shared" si="139"/>
        <v>3080</v>
      </c>
      <c r="AE101" s="6">
        <f t="shared" si="140"/>
        <v>1580</v>
      </c>
      <c r="AF101" s="6">
        <f t="shared" si="141"/>
        <v>1500</v>
      </c>
      <c r="AG101" s="6">
        <f t="shared" si="142"/>
        <v>0</v>
      </c>
      <c r="AH101" s="6">
        <f t="shared" si="143"/>
        <v>0</v>
      </c>
      <c r="AI101" s="6">
        <f t="shared" si="144"/>
        <v>0</v>
      </c>
      <c r="AJ101" s="6">
        <f t="shared" si="145"/>
        <v>0</v>
      </c>
      <c r="AK101" s="6">
        <f t="shared" si="146"/>
        <v>0</v>
      </c>
      <c r="AL101" s="172" t="s">
        <v>37</v>
      </c>
      <c r="AM101" s="172"/>
      <c r="AN101" s="3">
        <f t="shared" si="52"/>
        <v>20</v>
      </c>
      <c r="AO101" s="3">
        <f t="shared" si="53"/>
        <v>40</v>
      </c>
      <c r="AP101" s="3">
        <f t="shared" si="54"/>
        <v>60</v>
      </c>
      <c r="AQ101" s="3">
        <f t="shared" si="55"/>
        <v>100</v>
      </c>
      <c r="AR101" s="3">
        <f t="shared" si="56"/>
        <v>200</v>
      </c>
      <c r="AS101" s="3">
        <f t="shared" si="57"/>
        <v>1000</v>
      </c>
      <c r="AT101" s="3" t="str">
        <f t="shared" si="58"/>
        <v>1001以上</v>
      </c>
      <c r="AU101" s="3" t="s">
        <v>33</v>
      </c>
      <c r="AV101" s="5">
        <f t="shared" si="147"/>
        <v>2131</v>
      </c>
      <c r="AW101" s="6">
        <f t="shared" si="148"/>
        <v>20</v>
      </c>
      <c r="AX101" s="6">
        <f t="shared" si="149"/>
        <v>15</v>
      </c>
      <c r="AY101" s="6">
        <f t="shared" si="150"/>
        <v>0</v>
      </c>
      <c r="AZ101" s="6">
        <f t="shared" si="151"/>
        <v>0</v>
      </c>
      <c r="BA101" s="6">
        <f t="shared" si="152"/>
        <v>0</v>
      </c>
      <c r="BB101" s="6">
        <f t="shared" si="153"/>
        <v>0</v>
      </c>
      <c r="BC101" s="6">
        <f t="shared" si="154"/>
        <v>0</v>
      </c>
      <c r="BD101" s="4" t="s">
        <v>16</v>
      </c>
      <c r="BE101" s="6">
        <f t="shared" si="155"/>
        <v>1066</v>
      </c>
      <c r="BF101" s="6">
        <f t="shared" si="67"/>
        <v>0</v>
      </c>
      <c r="BG101" s="6">
        <f t="shared" si="68"/>
        <v>71</v>
      </c>
      <c r="BH101" s="6">
        <f t="shared" si="69"/>
        <v>76</v>
      </c>
      <c r="BI101" s="6">
        <f t="shared" si="70"/>
        <v>81</v>
      </c>
      <c r="BJ101" s="6">
        <f t="shared" si="71"/>
        <v>85</v>
      </c>
      <c r="BK101" s="6">
        <f t="shared" si="72"/>
        <v>94</v>
      </c>
      <c r="BL101" s="6">
        <f t="shared" si="73"/>
        <v>114</v>
      </c>
      <c r="BM101" s="4" t="s">
        <v>19</v>
      </c>
      <c r="BN101" s="6">
        <f t="shared" si="156"/>
        <v>1065</v>
      </c>
      <c r="BO101" s="6">
        <f t="shared" si="157"/>
        <v>0</v>
      </c>
      <c r="BP101" s="6">
        <f t="shared" si="158"/>
        <v>1065</v>
      </c>
      <c r="BQ101" s="6">
        <f t="shared" si="159"/>
        <v>0</v>
      </c>
      <c r="BR101" s="6">
        <f t="shared" si="160"/>
        <v>0</v>
      </c>
      <c r="BS101" s="6">
        <f t="shared" si="161"/>
        <v>0</v>
      </c>
      <c r="BT101" s="6">
        <f t="shared" si="162"/>
        <v>0</v>
      </c>
      <c r="BU101" s="6">
        <f t="shared" si="163"/>
        <v>0</v>
      </c>
    </row>
    <row r="102" spans="2:73" ht="18.75" x14ac:dyDescent="0.4">
      <c r="B102" s="147" t="s">
        <v>36</v>
      </c>
      <c r="C102" s="148"/>
      <c r="D102" s="3">
        <f t="shared" si="29"/>
        <v>20</v>
      </c>
      <c r="E102" s="3">
        <f t="shared" si="30"/>
        <v>40</v>
      </c>
      <c r="F102" s="3">
        <f t="shared" si="31"/>
        <v>60</v>
      </c>
      <c r="G102" s="3">
        <f t="shared" si="32"/>
        <v>100</v>
      </c>
      <c r="H102" s="3">
        <f t="shared" si="33"/>
        <v>140</v>
      </c>
      <c r="I102" s="3" t="str">
        <f t="shared" si="34"/>
        <v>141以上</v>
      </c>
      <c r="J102" s="3" t="str">
        <f t="shared" si="35"/>
        <v>201以上</v>
      </c>
      <c r="K102" s="3" t="s">
        <v>20</v>
      </c>
      <c r="L102" s="5">
        <f t="shared" si="123"/>
        <v>4324</v>
      </c>
      <c r="M102" s="6">
        <f t="shared" si="124"/>
        <v>20</v>
      </c>
      <c r="N102" s="6">
        <f t="shared" si="125"/>
        <v>16</v>
      </c>
      <c r="O102" s="6">
        <f t="shared" si="126"/>
        <v>0</v>
      </c>
      <c r="P102" s="6">
        <f t="shared" si="127"/>
        <v>0</v>
      </c>
      <c r="Q102" s="6">
        <f t="shared" si="128"/>
        <v>0</v>
      </c>
      <c r="R102" s="6">
        <f t="shared" si="129"/>
        <v>0</v>
      </c>
      <c r="S102" s="6">
        <f t="shared" si="130"/>
        <v>0</v>
      </c>
      <c r="T102" s="4" t="s">
        <v>16</v>
      </c>
      <c r="U102" s="6">
        <f t="shared" si="131"/>
        <v>1144</v>
      </c>
      <c r="V102" s="6">
        <f t="shared" si="132"/>
        <v>79</v>
      </c>
      <c r="W102" s="6">
        <f t="shared" si="133"/>
        <v>100</v>
      </c>
      <c r="X102" s="6">
        <f t="shared" si="134"/>
        <v>118</v>
      </c>
      <c r="Y102" s="6">
        <f t="shared" si="135"/>
        <v>140</v>
      </c>
      <c r="Z102" s="6">
        <f t="shared" si="136"/>
        <v>168</v>
      </c>
      <c r="AA102" s="6">
        <f t="shared" si="137"/>
        <v>198</v>
      </c>
      <c r="AB102" s="6">
        <f t="shared" si="138"/>
        <v>0</v>
      </c>
      <c r="AC102" s="4" t="s">
        <v>19</v>
      </c>
      <c r="AD102" s="6">
        <f t="shared" si="139"/>
        <v>3180</v>
      </c>
      <c r="AE102" s="6">
        <f t="shared" si="140"/>
        <v>1580</v>
      </c>
      <c r="AF102" s="6">
        <f t="shared" si="141"/>
        <v>1600</v>
      </c>
      <c r="AG102" s="6">
        <f t="shared" si="142"/>
        <v>0</v>
      </c>
      <c r="AH102" s="6">
        <f t="shared" si="143"/>
        <v>0</v>
      </c>
      <c r="AI102" s="6">
        <f t="shared" si="144"/>
        <v>0</v>
      </c>
      <c r="AJ102" s="6">
        <f t="shared" si="145"/>
        <v>0</v>
      </c>
      <c r="AK102" s="6">
        <f t="shared" si="146"/>
        <v>0</v>
      </c>
      <c r="AL102" s="172" t="s">
        <v>37</v>
      </c>
      <c r="AM102" s="172"/>
      <c r="AN102" s="3">
        <f t="shared" si="52"/>
        <v>20</v>
      </c>
      <c r="AO102" s="3">
        <f t="shared" si="53"/>
        <v>40</v>
      </c>
      <c r="AP102" s="3">
        <f t="shared" si="54"/>
        <v>60</v>
      </c>
      <c r="AQ102" s="3">
        <f t="shared" si="55"/>
        <v>100</v>
      </c>
      <c r="AR102" s="3">
        <f t="shared" si="56"/>
        <v>200</v>
      </c>
      <c r="AS102" s="3">
        <f t="shared" si="57"/>
        <v>1000</v>
      </c>
      <c r="AT102" s="3" t="str">
        <f t="shared" si="58"/>
        <v>1001以上</v>
      </c>
      <c r="AU102" s="3" t="s">
        <v>33</v>
      </c>
      <c r="AV102" s="5">
        <f t="shared" si="147"/>
        <v>2202</v>
      </c>
      <c r="AW102" s="6">
        <f t="shared" si="148"/>
        <v>20</v>
      </c>
      <c r="AX102" s="6">
        <f t="shared" si="149"/>
        <v>16</v>
      </c>
      <c r="AY102" s="6">
        <f t="shared" si="150"/>
        <v>0</v>
      </c>
      <c r="AZ102" s="6">
        <f t="shared" si="151"/>
        <v>0</v>
      </c>
      <c r="BA102" s="6">
        <f t="shared" si="152"/>
        <v>0</v>
      </c>
      <c r="BB102" s="6">
        <f t="shared" si="153"/>
        <v>0</v>
      </c>
      <c r="BC102" s="6">
        <f t="shared" si="154"/>
        <v>0</v>
      </c>
      <c r="BD102" s="4" t="s">
        <v>16</v>
      </c>
      <c r="BE102" s="6">
        <f t="shared" si="155"/>
        <v>1066</v>
      </c>
      <c r="BF102" s="6">
        <f t="shared" si="67"/>
        <v>0</v>
      </c>
      <c r="BG102" s="6">
        <f t="shared" si="68"/>
        <v>71</v>
      </c>
      <c r="BH102" s="6">
        <f t="shared" si="69"/>
        <v>76</v>
      </c>
      <c r="BI102" s="6">
        <f t="shared" si="70"/>
        <v>81</v>
      </c>
      <c r="BJ102" s="6">
        <f t="shared" si="71"/>
        <v>85</v>
      </c>
      <c r="BK102" s="6">
        <f t="shared" si="72"/>
        <v>94</v>
      </c>
      <c r="BL102" s="6">
        <f t="shared" si="73"/>
        <v>114</v>
      </c>
      <c r="BM102" s="4" t="s">
        <v>19</v>
      </c>
      <c r="BN102" s="6">
        <f t="shared" si="156"/>
        <v>1136</v>
      </c>
      <c r="BO102" s="6">
        <f t="shared" si="157"/>
        <v>0</v>
      </c>
      <c r="BP102" s="6">
        <f t="shared" si="158"/>
        <v>1136</v>
      </c>
      <c r="BQ102" s="6">
        <f t="shared" si="159"/>
        <v>0</v>
      </c>
      <c r="BR102" s="6">
        <f t="shared" si="160"/>
        <v>0</v>
      </c>
      <c r="BS102" s="6">
        <f t="shared" si="161"/>
        <v>0</v>
      </c>
      <c r="BT102" s="6">
        <f t="shared" si="162"/>
        <v>0</v>
      </c>
      <c r="BU102" s="6">
        <f t="shared" si="163"/>
        <v>0</v>
      </c>
    </row>
    <row r="103" spans="2:73" ht="18.75" x14ac:dyDescent="0.4">
      <c r="B103" s="147" t="s">
        <v>36</v>
      </c>
      <c r="C103" s="148"/>
      <c r="D103" s="3">
        <f t="shared" si="29"/>
        <v>20</v>
      </c>
      <c r="E103" s="3">
        <f t="shared" si="30"/>
        <v>40</v>
      </c>
      <c r="F103" s="3">
        <f t="shared" si="31"/>
        <v>60</v>
      </c>
      <c r="G103" s="3">
        <f t="shared" si="32"/>
        <v>100</v>
      </c>
      <c r="H103" s="3">
        <f t="shared" si="33"/>
        <v>140</v>
      </c>
      <c r="I103" s="3" t="str">
        <f t="shared" si="34"/>
        <v>141以上</v>
      </c>
      <c r="J103" s="3" t="str">
        <f t="shared" si="35"/>
        <v>201以上</v>
      </c>
      <c r="K103" s="3" t="s">
        <v>20</v>
      </c>
      <c r="L103" s="5">
        <f t="shared" si="123"/>
        <v>4424</v>
      </c>
      <c r="M103" s="6">
        <f t="shared" si="124"/>
        <v>20</v>
      </c>
      <c r="N103" s="6">
        <f t="shared" si="125"/>
        <v>17</v>
      </c>
      <c r="O103" s="6">
        <f t="shared" si="126"/>
        <v>0</v>
      </c>
      <c r="P103" s="6">
        <f t="shared" si="127"/>
        <v>0</v>
      </c>
      <c r="Q103" s="6">
        <f t="shared" si="128"/>
        <v>0</v>
      </c>
      <c r="R103" s="6">
        <f t="shared" si="129"/>
        <v>0</v>
      </c>
      <c r="S103" s="6">
        <f t="shared" si="130"/>
        <v>0</v>
      </c>
      <c r="T103" s="4" t="s">
        <v>16</v>
      </c>
      <c r="U103" s="6">
        <f t="shared" si="131"/>
        <v>1144</v>
      </c>
      <c r="V103" s="6">
        <f t="shared" si="132"/>
        <v>79</v>
      </c>
      <c r="W103" s="6">
        <f t="shared" si="133"/>
        <v>100</v>
      </c>
      <c r="X103" s="6">
        <f t="shared" si="134"/>
        <v>118</v>
      </c>
      <c r="Y103" s="6">
        <f t="shared" si="135"/>
        <v>140</v>
      </c>
      <c r="Z103" s="6">
        <f t="shared" si="136"/>
        <v>168</v>
      </c>
      <c r="AA103" s="6">
        <f t="shared" si="137"/>
        <v>198</v>
      </c>
      <c r="AB103" s="6">
        <f t="shared" si="138"/>
        <v>0</v>
      </c>
      <c r="AC103" s="4" t="s">
        <v>19</v>
      </c>
      <c r="AD103" s="6">
        <f t="shared" si="139"/>
        <v>3280</v>
      </c>
      <c r="AE103" s="6">
        <f t="shared" si="140"/>
        <v>1580</v>
      </c>
      <c r="AF103" s="6">
        <f t="shared" si="141"/>
        <v>1700</v>
      </c>
      <c r="AG103" s="6">
        <f t="shared" si="142"/>
        <v>0</v>
      </c>
      <c r="AH103" s="6">
        <f t="shared" si="143"/>
        <v>0</v>
      </c>
      <c r="AI103" s="6">
        <f t="shared" si="144"/>
        <v>0</v>
      </c>
      <c r="AJ103" s="6">
        <f t="shared" si="145"/>
        <v>0</v>
      </c>
      <c r="AK103" s="6">
        <f t="shared" si="146"/>
        <v>0</v>
      </c>
      <c r="AL103" s="172" t="s">
        <v>37</v>
      </c>
      <c r="AM103" s="172"/>
      <c r="AN103" s="3">
        <f t="shared" si="52"/>
        <v>20</v>
      </c>
      <c r="AO103" s="3">
        <f t="shared" si="53"/>
        <v>40</v>
      </c>
      <c r="AP103" s="3">
        <f t="shared" si="54"/>
        <v>60</v>
      </c>
      <c r="AQ103" s="3">
        <f t="shared" si="55"/>
        <v>100</v>
      </c>
      <c r="AR103" s="3">
        <f t="shared" si="56"/>
        <v>200</v>
      </c>
      <c r="AS103" s="3">
        <f t="shared" si="57"/>
        <v>1000</v>
      </c>
      <c r="AT103" s="3" t="str">
        <f t="shared" si="58"/>
        <v>1001以上</v>
      </c>
      <c r="AU103" s="3" t="s">
        <v>33</v>
      </c>
      <c r="AV103" s="5">
        <f t="shared" si="147"/>
        <v>2273</v>
      </c>
      <c r="AW103" s="6">
        <f t="shared" si="148"/>
        <v>20</v>
      </c>
      <c r="AX103" s="6">
        <f t="shared" si="149"/>
        <v>17</v>
      </c>
      <c r="AY103" s="6">
        <f t="shared" si="150"/>
        <v>0</v>
      </c>
      <c r="AZ103" s="6">
        <f t="shared" si="151"/>
        <v>0</v>
      </c>
      <c r="BA103" s="6">
        <f t="shared" si="152"/>
        <v>0</v>
      </c>
      <c r="BB103" s="6">
        <f t="shared" si="153"/>
        <v>0</v>
      </c>
      <c r="BC103" s="6">
        <f t="shared" si="154"/>
        <v>0</v>
      </c>
      <c r="BD103" s="4" t="s">
        <v>16</v>
      </c>
      <c r="BE103" s="6">
        <f t="shared" si="155"/>
        <v>1066</v>
      </c>
      <c r="BF103" s="6">
        <f t="shared" si="67"/>
        <v>0</v>
      </c>
      <c r="BG103" s="6">
        <f t="shared" si="68"/>
        <v>71</v>
      </c>
      <c r="BH103" s="6">
        <f t="shared" si="69"/>
        <v>76</v>
      </c>
      <c r="BI103" s="6">
        <f t="shared" si="70"/>
        <v>81</v>
      </c>
      <c r="BJ103" s="6">
        <f t="shared" si="71"/>
        <v>85</v>
      </c>
      <c r="BK103" s="6">
        <f t="shared" si="72"/>
        <v>94</v>
      </c>
      <c r="BL103" s="6">
        <f t="shared" si="73"/>
        <v>114</v>
      </c>
      <c r="BM103" s="4" t="s">
        <v>19</v>
      </c>
      <c r="BN103" s="6">
        <f t="shared" si="156"/>
        <v>1207</v>
      </c>
      <c r="BO103" s="6">
        <f t="shared" si="157"/>
        <v>0</v>
      </c>
      <c r="BP103" s="6">
        <f t="shared" si="158"/>
        <v>1207</v>
      </c>
      <c r="BQ103" s="6">
        <f t="shared" si="159"/>
        <v>0</v>
      </c>
      <c r="BR103" s="6">
        <f t="shared" si="160"/>
        <v>0</v>
      </c>
      <c r="BS103" s="6">
        <f t="shared" si="161"/>
        <v>0</v>
      </c>
      <c r="BT103" s="6">
        <f t="shared" si="162"/>
        <v>0</v>
      </c>
      <c r="BU103" s="6">
        <f t="shared" si="163"/>
        <v>0</v>
      </c>
    </row>
    <row r="104" spans="2:73" ht="18.75" x14ac:dyDescent="0.4">
      <c r="B104" s="147" t="s">
        <v>36</v>
      </c>
      <c r="C104" s="148"/>
      <c r="D104" s="3">
        <f t="shared" si="29"/>
        <v>20</v>
      </c>
      <c r="E104" s="3">
        <f t="shared" si="30"/>
        <v>40</v>
      </c>
      <c r="F104" s="3">
        <f t="shared" si="31"/>
        <v>60</v>
      </c>
      <c r="G104" s="3">
        <f t="shared" si="32"/>
        <v>100</v>
      </c>
      <c r="H104" s="3">
        <f t="shared" si="33"/>
        <v>140</v>
      </c>
      <c r="I104" s="3" t="str">
        <f t="shared" si="34"/>
        <v>141以上</v>
      </c>
      <c r="J104" s="3" t="str">
        <f t="shared" si="35"/>
        <v>201以上</v>
      </c>
      <c r="K104" s="3" t="s">
        <v>20</v>
      </c>
      <c r="L104" s="5">
        <f t="shared" si="123"/>
        <v>4524</v>
      </c>
      <c r="M104" s="6">
        <f t="shared" si="124"/>
        <v>20</v>
      </c>
      <c r="N104" s="6">
        <f t="shared" si="125"/>
        <v>18</v>
      </c>
      <c r="O104" s="6">
        <f t="shared" si="126"/>
        <v>0</v>
      </c>
      <c r="P104" s="6">
        <f t="shared" si="127"/>
        <v>0</v>
      </c>
      <c r="Q104" s="6">
        <f t="shared" si="128"/>
        <v>0</v>
      </c>
      <c r="R104" s="6">
        <f t="shared" si="129"/>
        <v>0</v>
      </c>
      <c r="S104" s="6">
        <f t="shared" si="130"/>
        <v>0</v>
      </c>
      <c r="T104" s="4" t="s">
        <v>16</v>
      </c>
      <c r="U104" s="6">
        <f t="shared" si="131"/>
        <v>1144</v>
      </c>
      <c r="V104" s="6">
        <f t="shared" si="132"/>
        <v>79</v>
      </c>
      <c r="W104" s="6">
        <f t="shared" si="133"/>
        <v>100</v>
      </c>
      <c r="X104" s="6">
        <f t="shared" si="134"/>
        <v>118</v>
      </c>
      <c r="Y104" s="6">
        <f t="shared" si="135"/>
        <v>140</v>
      </c>
      <c r="Z104" s="6">
        <f t="shared" si="136"/>
        <v>168</v>
      </c>
      <c r="AA104" s="6">
        <f t="shared" si="137"/>
        <v>198</v>
      </c>
      <c r="AB104" s="6">
        <f t="shared" si="138"/>
        <v>0</v>
      </c>
      <c r="AC104" s="4" t="s">
        <v>19</v>
      </c>
      <c r="AD104" s="6">
        <f t="shared" si="139"/>
        <v>3380</v>
      </c>
      <c r="AE104" s="6">
        <f t="shared" si="140"/>
        <v>1580</v>
      </c>
      <c r="AF104" s="6">
        <f t="shared" si="141"/>
        <v>1800</v>
      </c>
      <c r="AG104" s="6">
        <f t="shared" si="142"/>
        <v>0</v>
      </c>
      <c r="AH104" s="6">
        <f t="shared" si="143"/>
        <v>0</v>
      </c>
      <c r="AI104" s="6">
        <f t="shared" si="144"/>
        <v>0</v>
      </c>
      <c r="AJ104" s="6">
        <f t="shared" si="145"/>
        <v>0</v>
      </c>
      <c r="AK104" s="6">
        <f t="shared" si="146"/>
        <v>0</v>
      </c>
      <c r="AL104" s="172" t="s">
        <v>37</v>
      </c>
      <c r="AM104" s="172"/>
      <c r="AN104" s="3">
        <f t="shared" si="52"/>
        <v>20</v>
      </c>
      <c r="AO104" s="3">
        <f t="shared" si="53"/>
        <v>40</v>
      </c>
      <c r="AP104" s="3">
        <f t="shared" si="54"/>
        <v>60</v>
      </c>
      <c r="AQ104" s="3">
        <f t="shared" si="55"/>
        <v>100</v>
      </c>
      <c r="AR104" s="3">
        <f t="shared" si="56"/>
        <v>200</v>
      </c>
      <c r="AS104" s="3">
        <f t="shared" si="57"/>
        <v>1000</v>
      </c>
      <c r="AT104" s="3" t="str">
        <f t="shared" si="58"/>
        <v>1001以上</v>
      </c>
      <c r="AU104" s="3" t="s">
        <v>33</v>
      </c>
      <c r="AV104" s="5">
        <f t="shared" si="147"/>
        <v>2344</v>
      </c>
      <c r="AW104" s="6">
        <f t="shared" si="148"/>
        <v>20</v>
      </c>
      <c r="AX104" s="6">
        <f t="shared" si="149"/>
        <v>18</v>
      </c>
      <c r="AY104" s="6">
        <f t="shared" si="150"/>
        <v>0</v>
      </c>
      <c r="AZ104" s="6">
        <f t="shared" si="151"/>
        <v>0</v>
      </c>
      <c r="BA104" s="6">
        <f t="shared" si="152"/>
        <v>0</v>
      </c>
      <c r="BB104" s="6">
        <f t="shared" si="153"/>
        <v>0</v>
      </c>
      <c r="BC104" s="6">
        <f t="shared" si="154"/>
        <v>0</v>
      </c>
      <c r="BD104" s="4" t="s">
        <v>16</v>
      </c>
      <c r="BE104" s="6">
        <f t="shared" si="155"/>
        <v>1066</v>
      </c>
      <c r="BF104" s="6">
        <f t="shared" si="67"/>
        <v>0</v>
      </c>
      <c r="BG104" s="6">
        <f t="shared" si="68"/>
        <v>71</v>
      </c>
      <c r="BH104" s="6">
        <f t="shared" si="69"/>
        <v>76</v>
      </c>
      <c r="BI104" s="6">
        <f t="shared" si="70"/>
        <v>81</v>
      </c>
      <c r="BJ104" s="6">
        <f t="shared" si="71"/>
        <v>85</v>
      </c>
      <c r="BK104" s="6">
        <f t="shared" si="72"/>
        <v>94</v>
      </c>
      <c r="BL104" s="6">
        <f t="shared" si="73"/>
        <v>114</v>
      </c>
      <c r="BM104" s="4" t="s">
        <v>19</v>
      </c>
      <c r="BN104" s="6">
        <f t="shared" si="156"/>
        <v>1278</v>
      </c>
      <c r="BO104" s="6">
        <f t="shared" si="157"/>
        <v>0</v>
      </c>
      <c r="BP104" s="6">
        <f t="shared" si="158"/>
        <v>1278</v>
      </c>
      <c r="BQ104" s="6">
        <f t="shared" si="159"/>
        <v>0</v>
      </c>
      <c r="BR104" s="6">
        <f t="shared" si="160"/>
        <v>0</v>
      </c>
      <c r="BS104" s="6">
        <f t="shared" si="161"/>
        <v>0</v>
      </c>
      <c r="BT104" s="6">
        <f t="shared" si="162"/>
        <v>0</v>
      </c>
      <c r="BU104" s="6">
        <f t="shared" si="163"/>
        <v>0</v>
      </c>
    </row>
    <row r="105" spans="2:73" ht="18.75" x14ac:dyDescent="0.4">
      <c r="B105" s="147" t="s">
        <v>36</v>
      </c>
      <c r="C105" s="148"/>
      <c r="D105" s="3">
        <f t="shared" si="29"/>
        <v>20</v>
      </c>
      <c r="E105" s="3">
        <f t="shared" si="30"/>
        <v>40</v>
      </c>
      <c r="F105" s="3">
        <f t="shared" si="31"/>
        <v>60</v>
      </c>
      <c r="G105" s="3">
        <f t="shared" si="32"/>
        <v>100</v>
      </c>
      <c r="H105" s="3">
        <f t="shared" si="33"/>
        <v>140</v>
      </c>
      <c r="I105" s="3" t="str">
        <f t="shared" si="34"/>
        <v>141以上</v>
      </c>
      <c r="J105" s="3" t="str">
        <f t="shared" si="35"/>
        <v>201以上</v>
      </c>
      <c r="K105" s="3" t="s">
        <v>20</v>
      </c>
      <c r="L105" s="5">
        <f t="shared" si="123"/>
        <v>4624</v>
      </c>
      <c r="M105" s="6">
        <f t="shared" si="124"/>
        <v>20</v>
      </c>
      <c r="N105" s="6">
        <f t="shared" si="125"/>
        <v>19</v>
      </c>
      <c r="O105" s="6">
        <f t="shared" si="126"/>
        <v>0</v>
      </c>
      <c r="P105" s="6">
        <f t="shared" si="127"/>
        <v>0</v>
      </c>
      <c r="Q105" s="6">
        <f t="shared" si="128"/>
        <v>0</v>
      </c>
      <c r="R105" s="6">
        <f t="shared" si="129"/>
        <v>0</v>
      </c>
      <c r="S105" s="6">
        <f t="shared" si="130"/>
        <v>0</v>
      </c>
      <c r="T105" s="4" t="s">
        <v>16</v>
      </c>
      <c r="U105" s="6">
        <f t="shared" si="131"/>
        <v>1144</v>
      </c>
      <c r="V105" s="6">
        <f t="shared" si="132"/>
        <v>79</v>
      </c>
      <c r="W105" s="6">
        <f t="shared" si="133"/>
        <v>100</v>
      </c>
      <c r="X105" s="6">
        <f t="shared" si="134"/>
        <v>118</v>
      </c>
      <c r="Y105" s="6">
        <f t="shared" si="135"/>
        <v>140</v>
      </c>
      <c r="Z105" s="6">
        <f t="shared" si="136"/>
        <v>168</v>
      </c>
      <c r="AA105" s="6">
        <f t="shared" si="137"/>
        <v>198</v>
      </c>
      <c r="AB105" s="6">
        <f t="shared" si="138"/>
        <v>0</v>
      </c>
      <c r="AC105" s="4" t="s">
        <v>19</v>
      </c>
      <c r="AD105" s="6">
        <f t="shared" si="139"/>
        <v>3480</v>
      </c>
      <c r="AE105" s="6">
        <f t="shared" si="140"/>
        <v>1580</v>
      </c>
      <c r="AF105" s="6">
        <f t="shared" si="141"/>
        <v>1900</v>
      </c>
      <c r="AG105" s="6">
        <f t="shared" si="142"/>
        <v>0</v>
      </c>
      <c r="AH105" s="6">
        <f t="shared" si="143"/>
        <v>0</v>
      </c>
      <c r="AI105" s="6">
        <f t="shared" si="144"/>
        <v>0</v>
      </c>
      <c r="AJ105" s="6">
        <f t="shared" si="145"/>
        <v>0</v>
      </c>
      <c r="AK105" s="6">
        <f t="shared" si="146"/>
        <v>0</v>
      </c>
      <c r="AL105" s="172" t="s">
        <v>37</v>
      </c>
      <c r="AM105" s="172"/>
      <c r="AN105" s="3">
        <f t="shared" si="52"/>
        <v>20</v>
      </c>
      <c r="AO105" s="3">
        <f t="shared" si="53"/>
        <v>40</v>
      </c>
      <c r="AP105" s="3">
        <f t="shared" si="54"/>
        <v>60</v>
      </c>
      <c r="AQ105" s="3">
        <f t="shared" si="55"/>
        <v>100</v>
      </c>
      <c r="AR105" s="3">
        <f t="shared" si="56"/>
        <v>200</v>
      </c>
      <c r="AS105" s="3">
        <f t="shared" si="57"/>
        <v>1000</v>
      </c>
      <c r="AT105" s="3" t="str">
        <f t="shared" si="58"/>
        <v>1001以上</v>
      </c>
      <c r="AU105" s="3" t="s">
        <v>33</v>
      </c>
      <c r="AV105" s="5">
        <f t="shared" si="147"/>
        <v>2415</v>
      </c>
      <c r="AW105" s="6">
        <f t="shared" si="148"/>
        <v>20</v>
      </c>
      <c r="AX105" s="6">
        <f t="shared" si="149"/>
        <v>19</v>
      </c>
      <c r="AY105" s="6">
        <f t="shared" si="150"/>
        <v>0</v>
      </c>
      <c r="AZ105" s="6">
        <f t="shared" si="151"/>
        <v>0</v>
      </c>
      <c r="BA105" s="6">
        <f t="shared" si="152"/>
        <v>0</v>
      </c>
      <c r="BB105" s="6">
        <f t="shared" si="153"/>
        <v>0</v>
      </c>
      <c r="BC105" s="6">
        <f t="shared" si="154"/>
        <v>0</v>
      </c>
      <c r="BD105" s="4" t="s">
        <v>16</v>
      </c>
      <c r="BE105" s="6">
        <f t="shared" si="155"/>
        <v>1066</v>
      </c>
      <c r="BF105" s="6">
        <f t="shared" si="67"/>
        <v>0</v>
      </c>
      <c r="BG105" s="6">
        <f t="shared" si="68"/>
        <v>71</v>
      </c>
      <c r="BH105" s="6">
        <f t="shared" si="69"/>
        <v>76</v>
      </c>
      <c r="BI105" s="6">
        <f t="shared" si="70"/>
        <v>81</v>
      </c>
      <c r="BJ105" s="6">
        <f t="shared" si="71"/>
        <v>85</v>
      </c>
      <c r="BK105" s="6">
        <f t="shared" si="72"/>
        <v>94</v>
      </c>
      <c r="BL105" s="6">
        <f t="shared" si="73"/>
        <v>114</v>
      </c>
      <c r="BM105" s="4" t="s">
        <v>19</v>
      </c>
      <c r="BN105" s="6">
        <f t="shared" si="156"/>
        <v>1349</v>
      </c>
      <c r="BO105" s="6">
        <f t="shared" si="157"/>
        <v>0</v>
      </c>
      <c r="BP105" s="6">
        <f t="shared" si="158"/>
        <v>1349</v>
      </c>
      <c r="BQ105" s="6">
        <f t="shared" si="159"/>
        <v>0</v>
      </c>
      <c r="BR105" s="6">
        <f t="shared" si="160"/>
        <v>0</v>
      </c>
      <c r="BS105" s="6">
        <f t="shared" si="161"/>
        <v>0</v>
      </c>
      <c r="BT105" s="6">
        <f t="shared" si="162"/>
        <v>0</v>
      </c>
      <c r="BU105" s="6">
        <f t="shared" si="163"/>
        <v>0</v>
      </c>
    </row>
    <row r="106" spans="2:73" ht="18.75" x14ac:dyDescent="0.4">
      <c r="B106" s="147" t="s">
        <v>36</v>
      </c>
      <c r="C106" s="148"/>
      <c r="D106" s="3">
        <f t="shared" si="29"/>
        <v>20</v>
      </c>
      <c r="E106" s="3">
        <f t="shared" si="30"/>
        <v>40</v>
      </c>
      <c r="F106" s="3">
        <f t="shared" si="31"/>
        <v>60</v>
      </c>
      <c r="G106" s="3">
        <f t="shared" si="32"/>
        <v>100</v>
      </c>
      <c r="H106" s="3">
        <f t="shared" si="33"/>
        <v>140</v>
      </c>
      <c r="I106" s="3" t="str">
        <f t="shared" si="34"/>
        <v>141以上</v>
      </c>
      <c r="J106" s="3" t="str">
        <f t="shared" si="35"/>
        <v>201以上</v>
      </c>
      <c r="K106" s="3" t="s">
        <v>20</v>
      </c>
      <c r="L106" s="5">
        <f t="shared" si="123"/>
        <v>4724</v>
      </c>
      <c r="M106" s="6">
        <f t="shared" si="124"/>
        <v>20</v>
      </c>
      <c r="N106" s="6">
        <f t="shared" si="125"/>
        <v>20</v>
      </c>
      <c r="O106" s="6">
        <f t="shared" si="126"/>
        <v>0</v>
      </c>
      <c r="P106" s="6">
        <f t="shared" si="127"/>
        <v>0</v>
      </c>
      <c r="Q106" s="6">
        <f t="shared" si="128"/>
        <v>0</v>
      </c>
      <c r="R106" s="6">
        <f t="shared" si="129"/>
        <v>0</v>
      </c>
      <c r="S106" s="6">
        <f t="shared" si="130"/>
        <v>0</v>
      </c>
      <c r="T106" s="4" t="s">
        <v>16</v>
      </c>
      <c r="U106" s="6">
        <f t="shared" si="131"/>
        <v>1144</v>
      </c>
      <c r="V106" s="6">
        <f t="shared" si="132"/>
        <v>79</v>
      </c>
      <c r="W106" s="6">
        <f t="shared" si="133"/>
        <v>100</v>
      </c>
      <c r="X106" s="6">
        <f t="shared" si="134"/>
        <v>118</v>
      </c>
      <c r="Y106" s="6">
        <f t="shared" si="135"/>
        <v>140</v>
      </c>
      <c r="Z106" s="6">
        <f t="shared" si="136"/>
        <v>168</v>
      </c>
      <c r="AA106" s="6">
        <f t="shared" si="137"/>
        <v>198</v>
      </c>
      <c r="AB106" s="6">
        <f t="shared" si="138"/>
        <v>0</v>
      </c>
      <c r="AC106" s="4" t="s">
        <v>19</v>
      </c>
      <c r="AD106" s="6">
        <f t="shared" si="139"/>
        <v>3580</v>
      </c>
      <c r="AE106" s="6">
        <f t="shared" si="140"/>
        <v>1580</v>
      </c>
      <c r="AF106" s="6">
        <f t="shared" si="141"/>
        <v>2000</v>
      </c>
      <c r="AG106" s="6">
        <f t="shared" si="142"/>
        <v>0</v>
      </c>
      <c r="AH106" s="6">
        <f t="shared" si="143"/>
        <v>0</v>
      </c>
      <c r="AI106" s="6">
        <f t="shared" si="144"/>
        <v>0</v>
      </c>
      <c r="AJ106" s="6">
        <f t="shared" si="145"/>
        <v>0</v>
      </c>
      <c r="AK106" s="6">
        <f t="shared" si="146"/>
        <v>0</v>
      </c>
      <c r="AL106" s="172" t="s">
        <v>37</v>
      </c>
      <c r="AM106" s="172"/>
      <c r="AN106" s="3">
        <f t="shared" si="52"/>
        <v>20</v>
      </c>
      <c r="AO106" s="3">
        <f t="shared" si="53"/>
        <v>40</v>
      </c>
      <c r="AP106" s="3">
        <f t="shared" si="54"/>
        <v>60</v>
      </c>
      <c r="AQ106" s="3">
        <f t="shared" si="55"/>
        <v>100</v>
      </c>
      <c r="AR106" s="3">
        <f t="shared" si="56"/>
        <v>200</v>
      </c>
      <c r="AS106" s="3">
        <f t="shared" si="57"/>
        <v>1000</v>
      </c>
      <c r="AT106" s="3" t="str">
        <f t="shared" si="58"/>
        <v>1001以上</v>
      </c>
      <c r="AU106" s="3" t="s">
        <v>33</v>
      </c>
      <c r="AV106" s="5">
        <f t="shared" si="147"/>
        <v>2486</v>
      </c>
      <c r="AW106" s="6">
        <f t="shared" si="148"/>
        <v>20</v>
      </c>
      <c r="AX106" s="6">
        <f t="shared" si="149"/>
        <v>20</v>
      </c>
      <c r="AY106" s="6">
        <f t="shared" si="150"/>
        <v>0</v>
      </c>
      <c r="AZ106" s="6">
        <f t="shared" si="151"/>
        <v>0</v>
      </c>
      <c r="BA106" s="6">
        <f t="shared" si="152"/>
        <v>0</v>
      </c>
      <c r="BB106" s="6">
        <f t="shared" si="153"/>
        <v>0</v>
      </c>
      <c r="BC106" s="6">
        <f t="shared" si="154"/>
        <v>0</v>
      </c>
      <c r="BD106" s="4" t="s">
        <v>16</v>
      </c>
      <c r="BE106" s="6">
        <f t="shared" si="155"/>
        <v>1066</v>
      </c>
      <c r="BF106" s="6">
        <f t="shared" si="67"/>
        <v>0</v>
      </c>
      <c r="BG106" s="6">
        <f t="shared" si="68"/>
        <v>71</v>
      </c>
      <c r="BH106" s="6">
        <f t="shared" si="69"/>
        <v>76</v>
      </c>
      <c r="BI106" s="6">
        <f t="shared" si="70"/>
        <v>81</v>
      </c>
      <c r="BJ106" s="6">
        <f t="shared" si="71"/>
        <v>85</v>
      </c>
      <c r="BK106" s="6">
        <f t="shared" si="72"/>
        <v>94</v>
      </c>
      <c r="BL106" s="6">
        <f t="shared" si="73"/>
        <v>114</v>
      </c>
      <c r="BM106" s="4" t="s">
        <v>19</v>
      </c>
      <c r="BN106" s="6">
        <f t="shared" si="156"/>
        <v>1420</v>
      </c>
      <c r="BO106" s="6">
        <f t="shared" si="157"/>
        <v>0</v>
      </c>
      <c r="BP106" s="6">
        <f t="shared" si="158"/>
        <v>1420</v>
      </c>
      <c r="BQ106" s="6">
        <f t="shared" si="159"/>
        <v>0</v>
      </c>
      <c r="BR106" s="6">
        <f t="shared" si="160"/>
        <v>0</v>
      </c>
      <c r="BS106" s="6">
        <f t="shared" si="161"/>
        <v>0</v>
      </c>
      <c r="BT106" s="6">
        <f t="shared" si="162"/>
        <v>0</v>
      </c>
      <c r="BU106" s="6">
        <f t="shared" si="163"/>
        <v>0</v>
      </c>
    </row>
    <row r="107" spans="2:73" ht="18.75" x14ac:dyDescent="0.4">
      <c r="B107" s="147" t="s">
        <v>36</v>
      </c>
      <c r="C107" s="148"/>
      <c r="D107" s="3">
        <f t="shared" si="29"/>
        <v>20</v>
      </c>
      <c r="E107" s="3">
        <f t="shared" si="30"/>
        <v>40</v>
      </c>
      <c r="F107" s="3">
        <f t="shared" si="31"/>
        <v>60</v>
      </c>
      <c r="G107" s="3">
        <f t="shared" si="32"/>
        <v>100</v>
      </c>
      <c r="H107" s="3">
        <f t="shared" si="33"/>
        <v>140</v>
      </c>
      <c r="I107" s="3" t="str">
        <f t="shared" si="34"/>
        <v>141以上</v>
      </c>
      <c r="J107" s="3" t="str">
        <f t="shared" si="35"/>
        <v>201以上</v>
      </c>
      <c r="K107" s="3" t="s">
        <v>20</v>
      </c>
      <c r="L107" s="5">
        <f t="shared" si="123"/>
        <v>4842</v>
      </c>
      <c r="M107" s="6">
        <f t="shared" si="124"/>
        <v>20</v>
      </c>
      <c r="N107" s="6">
        <f t="shared" si="125"/>
        <v>20</v>
      </c>
      <c r="O107" s="6">
        <f t="shared" si="126"/>
        <v>1</v>
      </c>
      <c r="P107" s="6">
        <f t="shared" si="127"/>
        <v>0</v>
      </c>
      <c r="Q107" s="6">
        <f t="shared" si="128"/>
        <v>0</v>
      </c>
      <c r="R107" s="6">
        <f t="shared" si="129"/>
        <v>0</v>
      </c>
      <c r="S107" s="6">
        <f t="shared" si="130"/>
        <v>0</v>
      </c>
      <c r="T107" s="4" t="s">
        <v>16</v>
      </c>
      <c r="U107" s="6">
        <f t="shared" si="131"/>
        <v>1144</v>
      </c>
      <c r="V107" s="6">
        <f t="shared" si="132"/>
        <v>79</v>
      </c>
      <c r="W107" s="6">
        <f t="shared" si="133"/>
        <v>100</v>
      </c>
      <c r="X107" s="6">
        <f t="shared" si="134"/>
        <v>118</v>
      </c>
      <c r="Y107" s="6">
        <f t="shared" si="135"/>
        <v>140</v>
      </c>
      <c r="Z107" s="6">
        <f t="shared" si="136"/>
        <v>168</v>
      </c>
      <c r="AA107" s="6">
        <f t="shared" si="137"/>
        <v>198</v>
      </c>
      <c r="AB107" s="6">
        <f t="shared" si="138"/>
        <v>0</v>
      </c>
      <c r="AC107" s="4" t="s">
        <v>19</v>
      </c>
      <c r="AD107" s="6">
        <f t="shared" si="139"/>
        <v>3698</v>
      </c>
      <c r="AE107" s="6">
        <f t="shared" si="140"/>
        <v>1580</v>
      </c>
      <c r="AF107" s="6">
        <f t="shared" si="141"/>
        <v>2000</v>
      </c>
      <c r="AG107" s="6">
        <f t="shared" si="142"/>
        <v>118</v>
      </c>
      <c r="AH107" s="6">
        <f t="shared" si="143"/>
        <v>0</v>
      </c>
      <c r="AI107" s="6">
        <f t="shared" si="144"/>
        <v>0</v>
      </c>
      <c r="AJ107" s="6">
        <f t="shared" si="145"/>
        <v>0</v>
      </c>
      <c r="AK107" s="6">
        <f t="shared" si="146"/>
        <v>0</v>
      </c>
      <c r="AL107" s="172" t="s">
        <v>37</v>
      </c>
      <c r="AM107" s="172"/>
      <c r="AN107" s="3">
        <f t="shared" si="52"/>
        <v>20</v>
      </c>
      <c r="AO107" s="3">
        <f t="shared" si="53"/>
        <v>40</v>
      </c>
      <c r="AP107" s="3">
        <f t="shared" si="54"/>
        <v>60</v>
      </c>
      <c r="AQ107" s="3">
        <f t="shared" si="55"/>
        <v>100</v>
      </c>
      <c r="AR107" s="3">
        <f t="shared" si="56"/>
        <v>200</v>
      </c>
      <c r="AS107" s="3">
        <f t="shared" si="57"/>
        <v>1000</v>
      </c>
      <c r="AT107" s="3" t="str">
        <f t="shared" si="58"/>
        <v>1001以上</v>
      </c>
      <c r="AU107" s="3" t="s">
        <v>33</v>
      </c>
      <c r="AV107" s="5">
        <f t="shared" si="147"/>
        <v>2562</v>
      </c>
      <c r="AW107" s="6">
        <f t="shared" si="148"/>
        <v>20</v>
      </c>
      <c r="AX107" s="6">
        <f t="shared" si="149"/>
        <v>20</v>
      </c>
      <c r="AY107" s="6">
        <f t="shared" si="150"/>
        <v>1</v>
      </c>
      <c r="AZ107" s="6">
        <f t="shared" si="151"/>
        <v>0</v>
      </c>
      <c r="BA107" s="6">
        <f t="shared" si="152"/>
        <v>0</v>
      </c>
      <c r="BB107" s="6">
        <f t="shared" si="153"/>
        <v>0</v>
      </c>
      <c r="BC107" s="6">
        <f t="shared" si="154"/>
        <v>0</v>
      </c>
      <c r="BD107" s="4" t="s">
        <v>16</v>
      </c>
      <c r="BE107" s="6">
        <f t="shared" si="155"/>
        <v>1066</v>
      </c>
      <c r="BF107" s="6">
        <f t="shared" si="67"/>
        <v>0</v>
      </c>
      <c r="BG107" s="6">
        <f t="shared" si="68"/>
        <v>71</v>
      </c>
      <c r="BH107" s="6">
        <f t="shared" si="69"/>
        <v>76</v>
      </c>
      <c r="BI107" s="6">
        <f t="shared" si="70"/>
        <v>81</v>
      </c>
      <c r="BJ107" s="6">
        <f t="shared" si="71"/>
        <v>85</v>
      </c>
      <c r="BK107" s="6">
        <f t="shared" si="72"/>
        <v>94</v>
      </c>
      <c r="BL107" s="6">
        <f t="shared" si="73"/>
        <v>114</v>
      </c>
      <c r="BM107" s="4" t="s">
        <v>19</v>
      </c>
      <c r="BN107" s="6">
        <f t="shared" si="156"/>
        <v>1496</v>
      </c>
      <c r="BO107" s="6">
        <f t="shared" si="157"/>
        <v>0</v>
      </c>
      <c r="BP107" s="6">
        <f t="shared" si="158"/>
        <v>1420</v>
      </c>
      <c r="BQ107" s="6">
        <f t="shared" si="159"/>
        <v>76</v>
      </c>
      <c r="BR107" s="6">
        <f t="shared" si="160"/>
        <v>0</v>
      </c>
      <c r="BS107" s="6">
        <f t="shared" si="161"/>
        <v>0</v>
      </c>
      <c r="BT107" s="6">
        <f t="shared" si="162"/>
        <v>0</v>
      </c>
      <c r="BU107" s="6">
        <f t="shared" si="163"/>
        <v>0</v>
      </c>
    </row>
    <row r="108" spans="2:73" ht="18.75" x14ac:dyDescent="0.4">
      <c r="B108" s="147" t="s">
        <v>36</v>
      </c>
      <c r="C108" s="148"/>
      <c r="D108" s="3">
        <f t="shared" si="29"/>
        <v>20</v>
      </c>
      <c r="E108" s="3">
        <f t="shared" si="30"/>
        <v>40</v>
      </c>
      <c r="F108" s="3">
        <f t="shared" si="31"/>
        <v>60</v>
      </c>
      <c r="G108" s="3">
        <f t="shared" si="32"/>
        <v>100</v>
      </c>
      <c r="H108" s="3">
        <f t="shared" si="33"/>
        <v>140</v>
      </c>
      <c r="I108" s="3" t="str">
        <f t="shared" si="34"/>
        <v>141以上</v>
      </c>
      <c r="J108" s="3" t="str">
        <f t="shared" si="35"/>
        <v>201以上</v>
      </c>
      <c r="K108" s="3" t="s">
        <v>20</v>
      </c>
      <c r="L108" s="5">
        <f t="shared" si="123"/>
        <v>4960</v>
      </c>
      <c r="M108" s="6">
        <f t="shared" si="124"/>
        <v>20</v>
      </c>
      <c r="N108" s="6">
        <f t="shared" si="125"/>
        <v>20</v>
      </c>
      <c r="O108" s="6">
        <f t="shared" si="126"/>
        <v>2</v>
      </c>
      <c r="P108" s="6">
        <f t="shared" si="127"/>
        <v>0</v>
      </c>
      <c r="Q108" s="6">
        <f t="shared" si="128"/>
        <v>0</v>
      </c>
      <c r="R108" s="6">
        <f t="shared" si="129"/>
        <v>0</v>
      </c>
      <c r="S108" s="6">
        <f t="shared" si="130"/>
        <v>0</v>
      </c>
      <c r="T108" s="4" t="s">
        <v>16</v>
      </c>
      <c r="U108" s="6">
        <f t="shared" si="131"/>
        <v>1144</v>
      </c>
      <c r="V108" s="6">
        <f t="shared" si="132"/>
        <v>79</v>
      </c>
      <c r="W108" s="6">
        <f t="shared" si="133"/>
        <v>100</v>
      </c>
      <c r="X108" s="6">
        <f t="shared" si="134"/>
        <v>118</v>
      </c>
      <c r="Y108" s="6">
        <f t="shared" si="135"/>
        <v>140</v>
      </c>
      <c r="Z108" s="6">
        <f t="shared" si="136"/>
        <v>168</v>
      </c>
      <c r="AA108" s="6">
        <f t="shared" si="137"/>
        <v>198</v>
      </c>
      <c r="AB108" s="6">
        <f t="shared" si="138"/>
        <v>0</v>
      </c>
      <c r="AC108" s="4" t="s">
        <v>19</v>
      </c>
      <c r="AD108" s="6">
        <f t="shared" si="139"/>
        <v>3816</v>
      </c>
      <c r="AE108" s="6">
        <f t="shared" si="140"/>
        <v>1580</v>
      </c>
      <c r="AF108" s="6">
        <f t="shared" si="141"/>
        <v>2000</v>
      </c>
      <c r="AG108" s="6">
        <f t="shared" si="142"/>
        <v>236</v>
      </c>
      <c r="AH108" s="6">
        <f t="shared" si="143"/>
        <v>0</v>
      </c>
      <c r="AI108" s="6">
        <f t="shared" si="144"/>
        <v>0</v>
      </c>
      <c r="AJ108" s="6">
        <f t="shared" si="145"/>
        <v>0</v>
      </c>
      <c r="AK108" s="6">
        <f t="shared" si="146"/>
        <v>0</v>
      </c>
      <c r="AL108" s="172" t="s">
        <v>37</v>
      </c>
      <c r="AM108" s="172"/>
      <c r="AN108" s="3">
        <f t="shared" si="52"/>
        <v>20</v>
      </c>
      <c r="AO108" s="3">
        <f t="shared" si="53"/>
        <v>40</v>
      </c>
      <c r="AP108" s="3">
        <f t="shared" si="54"/>
        <v>60</v>
      </c>
      <c r="AQ108" s="3">
        <f t="shared" si="55"/>
        <v>100</v>
      </c>
      <c r="AR108" s="3">
        <f t="shared" si="56"/>
        <v>200</v>
      </c>
      <c r="AS108" s="3">
        <f t="shared" si="57"/>
        <v>1000</v>
      </c>
      <c r="AT108" s="3" t="str">
        <f t="shared" si="58"/>
        <v>1001以上</v>
      </c>
      <c r="AU108" s="3" t="s">
        <v>33</v>
      </c>
      <c r="AV108" s="5">
        <f t="shared" si="147"/>
        <v>2638</v>
      </c>
      <c r="AW108" s="6">
        <f t="shared" si="148"/>
        <v>20</v>
      </c>
      <c r="AX108" s="6">
        <f t="shared" si="149"/>
        <v>20</v>
      </c>
      <c r="AY108" s="6">
        <f t="shared" si="150"/>
        <v>2</v>
      </c>
      <c r="AZ108" s="6">
        <f t="shared" si="151"/>
        <v>0</v>
      </c>
      <c r="BA108" s="6">
        <f t="shared" si="152"/>
        <v>0</v>
      </c>
      <c r="BB108" s="6">
        <f t="shared" si="153"/>
        <v>0</v>
      </c>
      <c r="BC108" s="6">
        <f t="shared" si="154"/>
        <v>0</v>
      </c>
      <c r="BD108" s="4" t="s">
        <v>16</v>
      </c>
      <c r="BE108" s="6">
        <f t="shared" si="155"/>
        <v>1066</v>
      </c>
      <c r="BF108" s="6">
        <f t="shared" si="67"/>
        <v>0</v>
      </c>
      <c r="BG108" s="6">
        <f t="shared" si="68"/>
        <v>71</v>
      </c>
      <c r="BH108" s="6">
        <f t="shared" si="69"/>
        <v>76</v>
      </c>
      <c r="BI108" s="6">
        <f t="shared" si="70"/>
        <v>81</v>
      </c>
      <c r="BJ108" s="6">
        <f t="shared" si="71"/>
        <v>85</v>
      </c>
      <c r="BK108" s="6">
        <f t="shared" si="72"/>
        <v>94</v>
      </c>
      <c r="BL108" s="6">
        <f t="shared" si="73"/>
        <v>114</v>
      </c>
      <c r="BM108" s="4" t="s">
        <v>19</v>
      </c>
      <c r="BN108" s="6">
        <f t="shared" si="156"/>
        <v>1572</v>
      </c>
      <c r="BO108" s="6">
        <f t="shared" si="157"/>
        <v>0</v>
      </c>
      <c r="BP108" s="6">
        <f t="shared" si="158"/>
        <v>1420</v>
      </c>
      <c r="BQ108" s="6">
        <f t="shared" si="159"/>
        <v>152</v>
      </c>
      <c r="BR108" s="6">
        <f t="shared" si="160"/>
        <v>0</v>
      </c>
      <c r="BS108" s="6">
        <f t="shared" si="161"/>
        <v>0</v>
      </c>
      <c r="BT108" s="6">
        <f t="shared" si="162"/>
        <v>0</v>
      </c>
      <c r="BU108" s="6">
        <f t="shared" si="163"/>
        <v>0</v>
      </c>
    </row>
    <row r="109" spans="2:73" ht="18.75" x14ac:dyDescent="0.4">
      <c r="B109" s="147" t="s">
        <v>36</v>
      </c>
      <c r="C109" s="148"/>
      <c r="D109" s="3">
        <f t="shared" si="29"/>
        <v>20</v>
      </c>
      <c r="E109" s="3">
        <f t="shared" si="30"/>
        <v>40</v>
      </c>
      <c r="F109" s="3">
        <f t="shared" si="31"/>
        <v>60</v>
      </c>
      <c r="G109" s="3">
        <f t="shared" si="32"/>
        <v>100</v>
      </c>
      <c r="H109" s="3">
        <f t="shared" si="33"/>
        <v>140</v>
      </c>
      <c r="I109" s="3" t="str">
        <f t="shared" si="34"/>
        <v>141以上</v>
      </c>
      <c r="J109" s="3" t="str">
        <f t="shared" si="35"/>
        <v>201以上</v>
      </c>
      <c r="K109" s="3" t="s">
        <v>20</v>
      </c>
      <c r="L109" s="5">
        <f t="shared" si="123"/>
        <v>5078</v>
      </c>
      <c r="M109" s="6">
        <f t="shared" si="124"/>
        <v>20</v>
      </c>
      <c r="N109" s="6">
        <f t="shared" si="125"/>
        <v>20</v>
      </c>
      <c r="O109" s="6">
        <f t="shared" si="126"/>
        <v>3</v>
      </c>
      <c r="P109" s="6">
        <f t="shared" si="127"/>
        <v>0</v>
      </c>
      <c r="Q109" s="6">
        <f t="shared" si="128"/>
        <v>0</v>
      </c>
      <c r="R109" s="6">
        <f t="shared" si="129"/>
        <v>0</v>
      </c>
      <c r="S109" s="6">
        <f t="shared" si="130"/>
        <v>0</v>
      </c>
      <c r="T109" s="4" t="s">
        <v>16</v>
      </c>
      <c r="U109" s="6">
        <f t="shared" si="131"/>
        <v>1144</v>
      </c>
      <c r="V109" s="6">
        <f t="shared" si="132"/>
        <v>79</v>
      </c>
      <c r="W109" s="6">
        <f t="shared" si="133"/>
        <v>100</v>
      </c>
      <c r="X109" s="6">
        <f t="shared" si="134"/>
        <v>118</v>
      </c>
      <c r="Y109" s="6">
        <f t="shared" si="135"/>
        <v>140</v>
      </c>
      <c r="Z109" s="6">
        <f t="shared" si="136"/>
        <v>168</v>
      </c>
      <c r="AA109" s="6">
        <f t="shared" si="137"/>
        <v>198</v>
      </c>
      <c r="AB109" s="6">
        <f t="shared" si="138"/>
        <v>0</v>
      </c>
      <c r="AC109" s="4" t="s">
        <v>19</v>
      </c>
      <c r="AD109" s="6">
        <f t="shared" si="139"/>
        <v>3934</v>
      </c>
      <c r="AE109" s="6">
        <f t="shared" si="140"/>
        <v>1580</v>
      </c>
      <c r="AF109" s="6">
        <f t="shared" si="141"/>
        <v>2000</v>
      </c>
      <c r="AG109" s="6">
        <f t="shared" si="142"/>
        <v>354</v>
      </c>
      <c r="AH109" s="6">
        <f t="shared" si="143"/>
        <v>0</v>
      </c>
      <c r="AI109" s="6">
        <f t="shared" si="144"/>
        <v>0</v>
      </c>
      <c r="AJ109" s="6">
        <f t="shared" si="145"/>
        <v>0</v>
      </c>
      <c r="AK109" s="6">
        <f t="shared" si="146"/>
        <v>0</v>
      </c>
      <c r="AL109" s="172" t="s">
        <v>37</v>
      </c>
      <c r="AM109" s="172"/>
      <c r="AN109" s="3">
        <f t="shared" si="52"/>
        <v>20</v>
      </c>
      <c r="AO109" s="3">
        <f t="shared" si="53"/>
        <v>40</v>
      </c>
      <c r="AP109" s="3">
        <f t="shared" si="54"/>
        <v>60</v>
      </c>
      <c r="AQ109" s="3">
        <f t="shared" si="55"/>
        <v>100</v>
      </c>
      <c r="AR109" s="3">
        <f t="shared" si="56"/>
        <v>200</v>
      </c>
      <c r="AS109" s="3">
        <f t="shared" si="57"/>
        <v>1000</v>
      </c>
      <c r="AT109" s="3" t="str">
        <f t="shared" si="58"/>
        <v>1001以上</v>
      </c>
      <c r="AU109" s="3" t="s">
        <v>33</v>
      </c>
      <c r="AV109" s="5">
        <f t="shared" si="147"/>
        <v>2714</v>
      </c>
      <c r="AW109" s="6">
        <f t="shared" si="148"/>
        <v>20</v>
      </c>
      <c r="AX109" s="6">
        <f t="shared" si="149"/>
        <v>20</v>
      </c>
      <c r="AY109" s="6">
        <f t="shared" si="150"/>
        <v>3</v>
      </c>
      <c r="AZ109" s="6">
        <f t="shared" si="151"/>
        <v>0</v>
      </c>
      <c r="BA109" s="6">
        <f t="shared" si="152"/>
        <v>0</v>
      </c>
      <c r="BB109" s="6">
        <f t="shared" si="153"/>
        <v>0</v>
      </c>
      <c r="BC109" s="6">
        <f t="shared" si="154"/>
        <v>0</v>
      </c>
      <c r="BD109" s="4" t="s">
        <v>16</v>
      </c>
      <c r="BE109" s="6">
        <f t="shared" si="155"/>
        <v>1066</v>
      </c>
      <c r="BF109" s="6">
        <f t="shared" si="67"/>
        <v>0</v>
      </c>
      <c r="BG109" s="6">
        <f t="shared" si="68"/>
        <v>71</v>
      </c>
      <c r="BH109" s="6">
        <f t="shared" si="69"/>
        <v>76</v>
      </c>
      <c r="BI109" s="6">
        <f t="shared" si="70"/>
        <v>81</v>
      </c>
      <c r="BJ109" s="6">
        <f t="shared" si="71"/>
        <v>85</v>
      </c>
      <c r="BK109" s="6">
        <f t="shared" si="72"/>
        <v>94</v>
      </c>
      <c r="BL109" s="6">
        <f t="shared" si="73"/>
        <v>114</v>
      </c>
      <c r="BM109" s="4" t="s">
        <v>19</v>
      </c>
      <c r="BN109" s="6">
        <f t="shared" si="156"/>
        <v>1648</v>
      </c>
      <c r="BO109" s="6">
        <f t="shared" si="157"/>
        <v>0</v>
      </c>
      <c r="BP109" s="6">
        <f t="shared" si="158"/>
        <v>1420</v>
      </c>
      <c r="BQ109" s="6">
        <f t="shared" si="159"/>
        <v>228</v>
      </c>
      <c r="BR109" s="6">
        <f t="shared" si="160"/>
        <v>0</v>
      </c>
      <c r="BS109" s="6">
        <f t="shared" si="161"/>
        <v>0</v>
      </c>
      <c r="BT109" s="6">
        <f t="shared" si="162"/>
        <v>0</v>
      </c>
      <c r="BU109" s="6">
        <f t="shared" si="163"/>
        <v>0</v>
      </c>
    </row>
    <row r="110" spans="2:73" ht="18.75" x14ac:dyDescent="0.4">
      <c r="B110" s="147" t="s">
        <v>36</v>
      </c>
      <c r="C110" s="148"/>
      <c r="D110" s="3">
        <f t="shared" si="29"/>
        <v>20</v>
      </c>
      <c r="E110" s="3">
        <f t="shared" si="30"/>
        <v>40</v>
      </c>
      <c r="F110" s="3">
        <f t="shared" si="31"/>
        <v>60</v>
      </c>
      <c r="G110" s="3">
        <f t="shared" si="32"/>
        <v>100</v>
      </c>
      <c r="H110" s="3">
        <f t="shared" si="33"/>
        <v>140</v>
      </c>
      <c r="I110" s="3" t="str">
        <f t="shared" si="34"/>
        <v>141以上</v>
      </c>
      <c r="J110" s="3" t="str">
        <f t="shared" si="35"/>
        <v>201以上</v>
      </c>
      <c r="K110" s="3" t="s">
        <v>20</v>
      </c>
      <c r="L110" s="5">
        <f t="shared" si="123"/>
        <v>5196</v>
      </c>
      <c r="M110" s="6">
        <f t="shared" si="124"/>
        <v>20</v>
      </c>
      <c r="N110" s="6">
        <f t="shared" si="125"/>
        <v>20</v>
      </c>
      <c r="O110" s="6">
        <f t="shared" si="126"/>
        <v>4</v>
      </c>
      <c r="P110" s="6">
        <f t="shared" si="127"/>
        <v>0</v>
      </c>
      <c r="Q110" s="6">
        <f t="shared" si="128"/>
        <v>0</v>
      </c>
      <c r="R110" s="6">
        <f t="shared" si="129"/>
        <v>0</v>
      </c>
      <c r="S110" s="6">
        <f t="shared" si="130"/>
        <v>0</v>
      </c>
      <c r="T110" s="4" t="s">
        <v>16</v>
      </c>
      <c r="U110" s="6">
        <f t="shared" si="131"/>
        <v>1144</v>
      </c>
      <c r="V110" s="6">
        <f t="shared" si="132"/>
        <v>79</v>
      </c>
      <c r="W110" s="6">
        <f t="shared" si="133"/>
        <v>100</v>
      </c>
      <c r="X110" s="6">
        <f t="shared" si="134"/>
        <v>118</v>
      </c>
      <c r="Y110" s="6">
        <f t="shared" si="135"/>
        <v>140</v>
      </c>
      <c r="Z110" s="6">
        <f t="shared" si="136"/>
        <v>168</v>
      </c>
      <c r="AA110" s="6">
        <f t="shared" si="137"/>
        <v>198</v>
      </c>
      <c r="AB110" s="6">
        <f t="shared" si="138"/>
        <v>0</v>
      </c>
      <c r="AC110" s="4" t="s">
        <v>19</v>
      </c>
      <c r="AD110" s="6">
        <f t="shared" si="139"/>
        <v>4052</v>
      </c>
      <c r="AE110" s="6">
        <f t="shared" si="140"/>
        <v>1580</v>
      </c>
      <c r="AF110" s="6">
        <f t="shared" si="141"/>
        <v>2000</v>
      </c>
      <c r="AG110" s="6">
        <f t="shared" si="142"/>
        <v>472</v>
      </c>
      <c r="AH110" s="6">
        <f t="shared" si="143"/>
        <v>0</v>
      </c>
      <c r="AI110" s="6">
        <f t="shared" si="144"/>
        <v>0</v>
      </c>
      <c r="AJ110" s="6">
        <f t="shared" si="145"/>
        <v>0</v>
      </c>
      <c r="AK110" s="6">
        <f t="shared" si="146"/>
        <v>0</v>
      </c>
      <c r="AL110" s="172" t="s">
        <v>37</v>
      </c>
      <c r="AM110" s="172"/>
      <c r="AN110" s="3">
        <f t="shared" si="52"/>
        <v>20</v>
      </c>
      <c r="AO110" s="3">
        <f t="shared" si="53"/>
        <v>40</v>
      </c>
      <c r="AP110" s="3">
        <f t="shared" si="54"/>
        <v>60</v>
      </c>
      <c r="AQ110" s="3">
        <f t="shared" si="55"/>
        <v>100</v>
      </c>
      <c r="AR110" s="3">
        <f t="shared" si="56"/>
        <v>200</v>
      </c>
      <c r="AS110" s="3">
        <f t="shared" si="57"/>
        <v>1000</v>
      </c>
      <c r="AT110" s="3" t="str">
        <f t="shared" si="58"/>
        <v>1001以上</v>
      </c>
      <c r="AU110" s="3" t="s">
        <v>33</v>
      </c>
      <c r="AV110" s="5">
        <f t="shared" si="147"/>
        <v>2790</v>
      </c>
      <c r="AW110" s="6">
        <f t="shared" si="148"/>
        <v>20</v>
      </c>
      <c r="AX110" s="6">
        <f t="shared" si="149"/>
        <v>20</v>
      </c>
      <c r="AY110" s="6">
        <f t="shared" si="150"/>
        <v>4</v>
      </c>
      <c r="AZ110" s="6">
        <f t="shared" si="151"/>
        <v>0</v>
      </c>
      <c r="BA110" s="6">
        <f t="shared" si="152"/>
        <v>0</v>
      </c>
      <c r="BB110" s="6">
        <f t="shared" si="153"/>
        <v>0</v>
      </c>
      <c r="BC110" s="6">
        <f t="shared" si="154"/>
        <v>0</v>
      </c>
      <c r="BD110" s="4" t="s">
        <v>16</v>
      </c>
      <c r="BE110" s="6">
        <f t="shared" si="155"/>
        <v>1066</v>
      </c>
      <c r="BF110" s="6">
        <f t="shared" si="67"/>
        <v>0</v>
      </c>
      <c r="BG110" s="6">
        <f t="shared" si="68"/>
        <v>71</v>
      </c>
      <c r="BH110" s="6">
        <f t="shared" si="69"/>
        <v>76</v>
      </c>
      <c r="BI110" s="6">
        <f t="shared" si="70"/>
        <v>81</v>
      </c>
      <c r="BJ110" s="6">
        <f t="shared" si="71"/>
        <v>85</v>
      </c>
      <c r="BK110" s="6">
        <f t="shared" si="72"/>
        <v>94</v>
      </c>
      <c r="BL110" s="6">
        <f t="shared" si="73"/>
        <v>114</v>
      </c>
      <c r="BM110" s="4" t="s">
        <v>19</v>
      </c>
      <c r="BN110" s="6">
        <f t="shared" si="156"/>
        <v>1724</v>
      </c>
      <c r="BO110" s="6">
        <f t="shared" si="157"/>
        <v>0</v>
      </c>
      <c r="BP110" s="6">
        <f t="shared" si="158"/>
        <v>1420</v>
      </c>
      <c r="BQ110" s="6">
        <f t="shared" si="159"/>
        <v>304</v>
      </c>
      <c r="BR110" s="6">
        <f t="shared" si="160"/>
        <v>0</v>
      </c>
      <c r="BS110" s="6">
        <f t="shared" si="161"/>
        <v>0</v>
      </c>
      <c r="BT110" s="6">
        <f t="shared" si="162"/>
        <v>0</v>
      </c>
      <c r="BU110" s="6">
        <f t="shared" si="163"/>
        <v>0</v>
      </c>
    </row>
    <row r="111" spans="2:73" ht="18.75" x14ac:dyDescent="0.4">
      <c r="B111" s="147" t="s">
        <v>36</v>
      </c>
      <c r="C111" s="148"/>
      <c r="D111" s="3">
        <f t="shared" si="29"/>
        <v>20</v>
      </c>
      <c r="E111" s="3">
        <f t="shared" si="30"/>
        <v>40</v>
      </c>
      <c r="F111" s="3">
        <f t="shared" si="31"/>
        <v>60</v>
      </c>
      <c r="G111" s="3">
        <f t="shared" si="32"/>
        <v>100</v>
      </c>
      <c r="H111" s="3">
        <f t="shared" si="33"/>
        <v>140</v>
      </c>
      <c r="I111" s="3" t="str">
        <f t="shared" si="34"/>
        <v>141以上</v>
      </c>
      <c r="J111" s="3" t="str">
        <f t="shared" si="35"/>
        <v>201以上</v>
      </c>
      <c r="K111" s="3" t="s">
        <v>20</v>
      </c>
      <c r="L111" s="5">
        <f t="shared" si="123"/>
        <v>5314</v>
      </c>
      <c r="M111" s="6">
        <f t="shared" si="124"/>
        <v>20</v>
      </c>
      <c r="N111" s="6">
        <f t="shared" si="125"/>
        <v>20</v>
      </c>
      <c r="O111" s="6">
        <f t="shared" si="126"/>
        <v>5</v>
      </c>
      <c r="P111" s="6">
        <f t="shared" si="127"/>
        <v>0</v>
      </c>
      <c r="Q111" s="6">
        <f t="shared" si="128"/>
        <v>0</v>
      </c>
      <c r="R111" s="6">
        <f t="shared" si="129"/>
        <v>0</v>
      </c>
      <c r="S111" s="6">
        <f t="shared" si="130"/>
        <v>0</v>
      </c>
      <c r="T111" s="4" t="s">
        <v>16</v>
      </c>
      <c r="U111" s="6">
        <f t="shared" si="131"/>
        <v>1144</v>
      </c>
      <c r="V111" s="6">
        <f t="shared" si="132"/>
        <v>79</v>
      </c>
      <c r="W111" s="6">
        <f t="shared" si="133"/>
        <v>100</v>
      </c>
      <c r="X111" s="6">
        <f t="shared" si="134"/>
        <v>118</v>
      </c>
      <c r="Y111" s="6">
        <f t="shared" si="135"/>
        <v>140</v>
      </c>
      <c r="Z111" s="6">
        <f t="shared" si="136"/>
        <v>168</v>
      </c>
      <c r="AA111" s="6">
        <f t="shared" si="137"/>
        <v>198</v>
      </c>
      <c r="AB111" s="6">
        <f t="shared" si="138"/>
        <v>0</v>
      </c>
      <c r="AC111" s="4" t="s">
        <v>19</v>
      </c>
      <c r="AD111" s="6">
        <f t="shared" si="139"/>
        <v>4170</v>
      </c>
      <c r="AE111" s="6">
        <f t="shared" si="140"/>
        <v>1580</v>
      </c>
      <c r="AF111" s="6">
        <f t="shared" si="141"/>
        <v>2000</v>
      </c>
      <c r="AG111" s="6">
        <f t="shared" si="142"/>
        <v>590</v>
      </c>
      <c r="AH111" s="6">
        <f t="shared" si="143"/>
        <v>0</v>
      </c>
      <c r="AI111" s="6">
        <f t="shared" si="144"/>
        <v>0</v>
      </c>
      <c r="AJ111" s="6">
        <f t="shared" si="145"/>
        <v>0</v>
      </c>
      <c r="AK111" s="6">
        <f t="shared" si="146"/>
        <v>0</v>
      </c>
      <c r="AL111" s="172" t="s">
        <v>37</v>
      </c>
      <c r="AM111" s="172"/>
      <c r="AN111" s="3">
        <f t="shared" si="52"/>
        <v>20</v>
      </c>
      <c r="AO111" s="3">
        <f t="shared" si="53"/>
        <v>40</v>
      </c>
      <c r="AP111" s="3">
        <f t="shared" si="54"/>
        <v>60</v>
      </c>
      <c r="AQ111" s="3">
        <f t="shared" si="55"/>
        <v>100</v>
      </c>
      <c r="AR111" s="3">
        <f t="shared" si="56"/>
        <v>200</v>
      </c>
      <c r="AS111" s="3">
        <f t="shared" si="57"/>
        <v>1000</v>
      </c>
      <c r="AT111" s="3" t="str">
        <f t="shared" si="58"/>
        <v>1001以上</v>
      </c>
      <c r="AU111" s="3" t="s">
        <v>33</v>
      </c>
      <c r="AV111" s="5">
        <f t="shared" si="147"/>
        <v>2866</v>
      </c>
      <c r="AW111" s="6">
        <f t="shared" si="148"/>
        <v>20</v>
      </c>
      <c r="AX111" s="6">
        <f t="shared" si="149"/>
        <v>20</v>
      </c>
      <c r="AY111" s="6">
        <f t="shared" si="150"/>
        <v>5</v>
      </c>
      <c r="AZ111" s="6">
        <f t="shared" si="151"/>
        <v>0</v>
      </c>
      <c r="BA111" s="6">
        <f t="shared" si="152"/>
        <v>0</v>
      </c>
      <c r="BB111" s="6">
        <f t="shared" si="153"/>
        <v>0</v>
      </c>
      <c r="BC111" s="6">
        <f t="shared" si="154"/>
        <v>0</v>
      </c>
      <c r="BD111" s="4" t="s">
        <v>16</v>
      </c>
      <c r="BE111" s="6">
        <f t="shared" si="155"/>
        <v>1066</v>
      </c>
      <c r="BF111" s="6">
        <f t="shared" si="67"/>
        <v>0</v>
      </c>
      <c r="BG111" s="6">
        <f t="shared" si="68"/>
        <v>71</v>
      </c>
      <c r="BH111" s="6">
        <f t="shared" si="69"/>
        <v>76</v>
      </c>
      <c r="BI111" s="6">
        <f t="shared" si="70"/>
        <v>81</v>
      </c>
      <c r="BJ111" s="6">
        <f t="shared" si="71"/>
        <v>85</v>
      </c>
      <c r="BK111" s="6">
        <f t="shared" si="72"/>
        <v>94</v>
      </c>
      <c r="BL111" s="6">
        <f t="shared" si="73"/>
        <v>114</v>
      </c>
      <c r="BM111" s="4" t="s">
        <v>19</v>
      </c>
      <c r="BN111" s="6">
        <f t="shared" si="156"/>
        <v>1800</v>
      </c>
      <c r="BO111" s="6">
        <f t="shared" si="157"/>
        <v>0</v>
      </c>
      <c r="BP111" s="6">
        <f t="shared" si="158"/>
        <v>1420</v>
      </c>
      <c r="BQ111" s="6">
        <f t="shared" si="159"/>
        <v>380</v>
      </c>
      <c r="BR111" s="6">
        <f t="shared" si="160"/>
        <v>0</v>
      </c>
      <c r="BS111" s="6">
        <f t="shared" si="161"/>
        <v>0</v>
      </c>
      <c r="BT111" s="6">
        <f t="shared" si="162"/>
        <v>0</v>
      </c>
      <c r="BU111" s="6">
        <f t="shared" si="163"/>
        <v>0</v>
      </c>
    </row>
    <row r="112" spans="2:73" ht="18.75" x14ac:dyDescent="0.4">
      <c r="B112" s="147" t="s">
        <v>36</v>
      </c>
      <c r="C112" s="148"/>
      <c r="D112" s="3">
        <f t="shared" si="29"/>
        <v>20</v>
      </c>
      <c r="E112" s="3">
        <f t="shared" si="30"/>
        <v>40</v>
      </c>
      <c r="F112" s="3">
        <f t="shared" si="31"/>
        <v>60</v>
      </c>
      <c r="G112" s="3">
        <f t="shared" si="32"/>
        <v>100</v>
      </c>
      <c r="H112" s="3">
        <f t="shared" si="33"/>
        <v>140</v>
      </c>
      <c r="I112" s="3" t="str">
        <f t="shared" si="34"/>
        <v>141以上</v>
      </c>
      <c r="J112" s="3" t="str">
        <f t="shared" si="35"/>
        <v>201以上</v>
      </c>
      <c r="K112" s="3" t="s">
        <v>20</v>
      </c>
      <c r="L112" s="5">
        <f t="shared" si="123"/>
        <v>5432</v>
      </c>
      <c r="M112" s="6">
        <f t="shared" si="124"/>
        <v>20</v>
      </c>
      <c r="N112" s="6">
        <f t="shared" si="125"/>
        <v>20</v>
      </c>
      <c r="O112" s="6">
        <f t="shared" si="126"/>
        <v>6</v>
      </c>
      <c r="P112" s="6">
        <f t="shared" si="127"/>
        <v>0</v>
      </c>
      <c r="Q112" s="6">
        <f t="shared" si="128"/>
        <v>0</v>
      </c>
      <c r="R112" s="6">
        <f t="shared" si="129"/>
        <v>0</v>
      </c>
      <c r="S112" s="6">
        <f t="shared" si="130"/>
        <v>0</v>
      </c>
      <c r="T112" s="4" t="s">
        <v>16</v>
      </c>
      <c r="U112" s="6">
        <f t="shared" si="131"/>
        <v>1144</v>
      </c>
      <c r="V112" s="6">
        <f t="shared" si="132"/>
        <v>79</v>
      </c>
      <c r="W112" s="6">
        <f t="shared" si="133"/>
        <v>100</v>
      </c>
      <c r="X112" s="6">
        <f t="shared" si="134"/>
        <v>118</v>
      </c>
      <c r="Y112" s="6">
        <f t="shared" si="135"/>
        <v>140</v>
      </c>
      <c r="Z112" s="6">
        <f t="shared" si="136"/>
        <v>168</v>
      </c>
      <c r="AA112" s="6">
        <f t="shared" si="137"/>
        <v>198</v>
      </c>
      <c r="AB112" s="6">
        <f t="shared" si="138"/>
        <v>0</v>
      </c>
      <c r="AC112" s="4" t="s">
        <v>19</v>
      </c>
      <c r="AD112" s="6">
        <f t="shared" si="139"/>
        <v>4288</v>
      </c>
      <c r="AE112" s="6">
        <f t="shared" si="140"/>
        <v>1580</v>
      </c>
      <c r="AF112" s="6">
        <f t="shared" si="141"/>
        <v>2000</v>
      </c>
      <c r="AG112" s="6">
        <f t="shared" si="142"/>
        <v>708</v>
      </c>
      <c r="AH112" s="6">
        <f t="shared" si="143"/>
        <v>0</v>
      </c>
      <c r="AI112" s="6">
        <f t="shared" si="144"/>
        <v>0</v>
      </c>
      <c r="AJ112" s="6">
        <f t="shared" si="145"/>
        <v>0</v>
      </c>
      <c r="AK112" s="6">
        <f t="shared" si="146"/>
        <v>0</v>
      </c>
      <c r="AL112" s="172" t="s">
        <v>37</v>
      </c>
      <c r="AM112" s="172"/>
      <c r="AN112" s="3">
        <f t="shared" si="52"/>
        <v>20</v>
      </c>
      <c r="AO112" s="3">
        <f t="shared" si="53"/>
        <v>40</v>
      </c>
      <c r="AP112" s="3">
        <f t="shared" si="54"/>
        <v>60</v>
      </c>
      <c r="AQ112" s="3">
        <f t="shared" si="55"/>
        <v>100</v>
      </c>
      <c r="AR112" s="3">
        <f t="shared" si="56"/>
        <v>200</v>
      </c>
      <c r="AS112" s="3">
        <f t="shared" si="57"/>
        <v>1000</v>
      </c>
      <c r="AT112" s="3" t="str">
        <f t="shared" si="58"/>
        <v>1001以上</v>
      </c>
      <c r="AU112" s="3" t="s">
        <v>33</v>
      </c>
      <c r="AV112" s="5">
        <f t="shared" si="147"/>
        <v>2942</v>
      </c>
      <c r="AW112" s="6">
        <f t="shared" si="148"/>
        <v>20</v>
      </c>
      <c r="AX112" s="6">
        <f t="shared" si="149"/>
        <v>20</v>
      </c>
      <c r="AY112" s="6">
        <f t="shared" si="150"/>
        <v>6</v>
      </c>
      <c r="AZ112" s="6">
        <f t="shared" si="151"/>
        <v>0</v>
      </c>
      <c r="BA112" s="6">
        <f t="shared" si="152"/>
        <v>0</v>
      </c>
      <c r="BB112" s="6">
        <f t="shared" si="153"/>
        <v>0</v>
      </c>
      <c r="BC112" s="6">
        <f t="shared" si="154"/>
        <v>0</v>
      </c>
      <c r="BD112" s="4" t="s">
        <v>16</v>
      </c>
      <c r="BE112" s="6">
        <f t="shared" si="155"/>
        <v>1066</v>
      </c>
      <c r="BF112" s="6">
        <f t="shared" si="67"/>
        <v>0</v>
      </c>
      <c r="BG112" s="6">
        <f t="shared" si="68"/>
        <v>71</v>
      </c>
      <c r="BH112" s="6">
        <f t="shared" si="69"/>
        <v>76</v>
      </c>
      <c r="BI112" s="6">
        <f t="shared" si="70"/>
        <v>81</v>
      </c>
      <c r="BJ112" s="6">
        <f t="shared" si="71"/>
        <v>85</v>
      </c>
      <c r="BK112" s="6">
        <f t="shared" si="72"/>
        <v>94</v>
      </c>
      <c r="BL112" s="6">
        <f t="shared" si="73"/>
        <v>114</v>
      </c>
      <c r="BM112" s="4" t="s">
        <v>19</v>
      </c>
      <c r="BN112" s="6">
        <f t="shared" si="156"/>
        <v>1876</v>
      </c>
      <c r="BO112" s="6">
        <f t="shared" si="157"/>
        <v>0</v>
      </c>
      <c r="BP112" s="6">
        <f t="shared" si="158"/>
        <v>1420</v>
      </c>
      <c r="BQ112" s="6">
        <f t="shared" si="159"/>
        <v>456</v>
      </c>
      <c r="BR112" s="6">
        <f t="shared" si="160"/>
        <v>0</v>
      </c>
      <c r="BS112" s="6">
        <f t="shared" si="161"/>
        <v>0</v>
      </c>
      <c r="BT112" s="6">
        <f t="shared" si="162"/>
        <v>0</v>
      </c>
      <c r="BU112" s="6">
        <f t="shared" si="163"/>
        <v>0</v>
      </c>
    </row>
    <row r="113" spans="2:73" ht="18.75" x14ac:dyDescent="0.4">
      <c r="B113" s="147" t="s">
        <v>36</v>
      </c>
      <c r="C113" s="148"/>
      <c r="D113" s="3">
        <f t="shared" si="29"/>
        <v>20</v>
      </c>
      <c r="E113" s="3">
        <f t="shared" si="30"/>
        <v>40</v>
      </c>
      <c r="F113" s="3">
        <f t="shared" si="31"/>
        <v>60</v>
      </c>
      <c r="G113" s="3">
        <f t="shared" si="32"/>
        <v>100</v>
      </c>
      <c r="H113" s="3">
        <f t="shared" si="33"/>
        <v>140</v>
      </c>
      <c r="I113" s="3" t="str">
        <f t="shared" si="34"/>
        <v>141以上</v>
      </c>
      <c r="J113" s="3" t="str">
        <f t="shared" si="35"/>
        <v>201以上</v>
      </c>
      <c r="K113" s="3" t="s">
        <v>20</v>
      </c>
      <c r="L113" s="5">
        <f t="shared" si="123"/>
        <v>5550</v>
      </c>
      <c r="M113" s="6">
        <f t="shared" si="124"/>
        <v>20</v>
      </c>
      <c r="N113" s="6">
        <f t="shared" si="125"/>
        <v>20</v>
      </c>
      <c r="O113" s="6">
        <f t="shared" si="126"/>
        <v>7</v>
      </c>
      <c r="P113" s="6">
        <f t="shared" si="127"/>
        <v>0</v>
      </c>
      <c r="Q113" s="6">
        <f t="shared" si="128"/>
        <v>0</v>
      </c>
      <c r="R113" s="6">
        <f t="shared" si="129"/>
        <v>0</v>
      </c>
      <c r="S113" s="6">
        <f t="shared" si="130"/>
        <v>0</v>
      </c>
      <c r="T113" s="4" t="s">
        <v>16</v>
      </c>
      <c r="U113" s="6">
        <f t="shared" si="131"/>
        <v>1144</v>
      </c>
      <c r="V113" s="6">
        <f t="shared" si="132"/>
        <v>79</v>
      </c>
      <c r="W113" s="6">
        <f t="shared" si="133"/>
        <v>100</v>
      </c>
      <c r="X113" s="6">
        <f t="shared" si="134"/>
        <v>118</v>
      </c>
      <c r="Y113" s="6">
        <f t="shared" si="135"/>
        <v>140</v>
      </c>
      <c r="Z113" s="6">
        <f t="shared" si="136"/>
        <v>168</v>
      </c>
      <c r="AA113" s="6">
        <f t="shared" si="137"/>
        <v>198</v>
      </c>
      <c r="AB113" s="6">
        <f t="shared" si="138"/>
        <v>0</v>
      </c>
      <c r="AC113" s="4" t="s">
        <v>19</v>
      </c>
      <c r="AD113" s="6">
        <f t="shared" si="139"/>
        <v>4406</v>
      </c>
      <c r="AE113" s="6">
        <f t="shared" si="140"/>
        <v>1580</v>
      </c>
      <c r="AF113" s="6">
        <f t="shared" si="141"/>
        <v>2000</v>
      </c>
      <c r="AG113" s="6">
        <f t="shared" si="142"/>
        <v>826</v>
      </c>
      <c r="AH113" s="6">
        <f t="shared" si="143"/>
        <v>0</v>
      </c>
      <c r="AI113" s="6">
        <f t="shared" si="144"/>
        <v>0</v>
      </c>
      <c r="AJ113" s="6">
        <f t="shared" si="145"/>
        <v>0</v>
      </c>
      <c r="AK113" s="6">
        <f t="shared" si="146"/>
        <v>0</v>
      </c>
      <c r="AL113" s="172" t="s">
        <v>37</v>
      </c>
      <c r="AM113" s="172"/>
      <c r="AN113" s="3">
        <f t="shared" si="52"/>
        <v>20</v>
      </c>
      <c r="AO113" s="3">
        <f t="shared" si="53"/>
        <v>40</v>
      </c>
      <c r="AP113" s="3">
        <f t="shared" si="54"/>
        <v>60</v>
      </c>
      <c r="AQ113" s="3">
        <f t="shared" si="55"/>
        <v>100</v>
      </c>
      <c r="AR113" s="3">
        <f t="shared" si="56"/>
        <v>200</v>
      </c>
      <c r="AS113" s="3">
        <f t="shared" si="57"/>
        <v>1000</v>
      </c>
      <c r="AT113" s="3" t="str">
        <f t="shared" si="58"/>
        <v>1001以上</v>
      </c>
      <c r="AU113" s="3" t="s">
        <v>33</v>
      </c>
      <c r="AV113" s="5">
        <f t="shared" si="147"/>
        <v>3018</v>
      </c>
      <c r="AW113" s="6">
        <f t="shared" si="148"/>
        <v>20</v>
      </c>
      <c r="AX113" s="6">
        <f t="shared" si="149"/>
        <v>20</v>
      </c>
      <c r="AY113" s="6">
        <f t="shared" si="150"/>
        <v>7</v>
      </c>
      <c r="AZ113" s="6">
        <f t="shared" si="151"/>
        <v>0</v>
      </c>
      <c r="BA113" s="6">
        <f t="shared" si="152"/>
        <v>0</v>
      </c>
      <c r="BB113" s="6">
        <f t="shared" si="153"/>
        <v>0</v>
      </c>
      <c r="BC113" s="6">
        <f t="shared" si="154"/>
        <v>0</v>
      </c>
      <c r="BD113" s="4" t="s">
        <v>16</v>
      </c>
      <c r="BE113" s="6">
        <f t="shared" si="155"/>
        <v>1066</v>
      </c>
      <c r="BF113" s="6">
        <f t="shared" si="67"/>
        <v>0</v>
      </c>
      <c r="BG113" s="6">
        <f t="shared" si="68"/>
        <v>71</v>
      </c>
      <c r="BH113" s="6">
        <f t="shared" si="69"/>
        <v>76</v>
      </c>
      <c r="BI113" s="6">
        <f t="shared" si="70"/>
        <v>81</v>
      </c>
      <c r="BJ113" s="6">
        <f t="shared" si="71"/>
        <v>85</v>
      </c>
      <c r="BK113" s="6">
        <f t="shared" si="72"/>
        <v>94</v>
      </c>
      <c r="BL113" s="6">
        <f t="shared" si="73"/>
        <v>114</v>
      </c>
      <c r="BM113" s="4" t="s">
        <v>19</v>
      </c>
      <c r="BN113" s="6">
        <f t="shared" si="156"/>
        <v>1952</v>
      </c>
      <c r="BO113" s="6">
        <f t="shared" si="157"/>
        <v>0</v>
      </c>
      <c r="BP113" s="6">
        <f t="shared" si="158"/>
        <v>1420</v>
      </c>
      <c r="BQ113" s="6">
        <f t="shared" si="159"/>
        <v>532</v>
      </c>
      <c r="BR113" s="6">
        <f t="shared" si="160"/>
        <v>0</v>
      </c>
      <c r="BS113" s="6">
        <f t="shared" si="161"/>
        <v>0</v>
      </c>
      <c r="BT113" s="6">
        <f t="shared" si="162"/>
        <v>0</v>
      </c>
      <c r="BU113" s="6">
        <f t="shared" si="163"/>
        <v>0</v>
      </c>
    </row>
    <row r="114" spans="2:73" ht="18.75" x14ac:dyDescent="0.4">
      <c r="B114" s="147" t="s">
        <v>36</v>
      </c>
      <c r="C114" s="148"/>
      <c r="D114" s="3">
        <f t="shared" si="29"/>
        <v>20</v>
      </c>
      <c r="E114" s="3">
        <f t="shared" si="30"/>
        <v>40</v>
      </c>
      <c r="F114" s="3">
        <f t="shared" si="31"/>
        <v>60</v>
      </c>
      <c r="G114" s="3">
        <f t="shared" si="32"/>
        <v>100</v>
      </c>
      <c r="H114" s="3">
        <f t="shared" si="33"/>
        <v>140</v>
      </c>
      <c r="I114" s="3" t="str">
        <f t="shared" si="34"/>
        <v>141以上</v>
      </c>
      <c r="J114" s="3" t="str">
        <f t="shared" si="35"/>
        <v>201以上</v>
      </c>
      <c r="K114" s="3" t="s">
        <v>20</v>
      </c>
      <c r="L114" s="5">
        <f t="shared" si="123"/>
        <v>5668</v>
      </c>
      <c r="M114" s="6">
        <f t="shared" si="124"/>
        <v>20</v>
      </c>
      <c r="N114" s="6">
        <f t="shared" si="125"/>
        <v>20</v>
      </c>
      <c r="O114" s="6">
        <f t="shared" si="126"/>
        <v>8</v>
      </c>
      <c r="P114" s="6">
        <f t="shared" si="127"/>
        <v>0</v>
      </c>
      <c r="Q114" s="6">
        <f t="shared" si="128"/>
        <v>0</v>
      </c>
      <c r="R114" s="6">
        <f t="shared" si="129"/>
        <v>0</v>
      </c>
      <c r="S114" s="6">
        <f t="shared" si="130"/>
        <v>0</v>
      </c>
      <c r="T114" s="4" t="s">
        <v>16</v>
      </c>
      <c r="U114" s="6">
        <f t="shared" si="131"/>
        <v>1144</v>
      </c>
      <c r="V114" s="6">
        <f t="shared" si="132"/>
        <v>79</v>
      </c>
      <c r="W114" s="6">
        <f t="shared" si="133"/>
        <v>100</v>
      </c>
      <c r="X114" s="6">
        <f t="shared" si="134"/>
        <v>118</v>
      </c>
      <c r="Y114" s="6">
        <f t="shared" si="135"/>
        <v>140</v>
      </c>
      <c r="Z114" s="6">
        <f t="shared" si="136"/>
        <v>168</v>
      </c>
      <c r="AA114" s="6">
        <f t="shared" si="137"/>
        <v>198</v>
      </c>
      <c r="AB114" s="6">
        <f t="shared" si="138"/>
        <v>0</v>
      </c>
      <c r="AC114" s="4" t="s">
        <v>19</v>
      </c>
      <c r="AD114" s="6">
        <f t="shared" si="139"/>
        <v>4524</v>
      </c>
      <c r="AE114" s="6">
        <f t="shared" si="140"/>
        <v>1580</v>
      </c>
      <c r="AF114" s="6">
        <f t="shared" si="141"/>
        <v>2000</v>
      </c>
      <c r="AG114" s="6">
        <f t="shared" si="142"/>
        <v>944</v>
      </c>
      <c r="AH114" s="6">
        <f t="shared" si="143"/>
        <v>0</v>
      </c>
      <c r="AI114" s="6">
        <f t="shared" si="144"/>
        <v>0</v>
      </c>
      <c r="AJ114" s="6">
        <f t="shared" si="145"/>
        <v>0</v>
      </c>
      <c r="AK114" s="6">
        <f t="shared" si="146"/>
        <v>0</v>
      </c>
      <c r="AL114" s="172" t="s">
        <v>37</v>
      </c>
      <c r="AM114" s="172"/>
      <c r="AN114" s="3">
        <f t="shared" si="52"/>
        <v>20</v>
      </c>
      <c r="AO114" s="3">
        <f t="shared" si="53"/>
        <v>40</v>
      </c>
      <c r="AP114" s="3">
        <f t="shared" si="54"/>
        <v>60</v>
      </c>
      <c r="AQ114" s="3">
        <f t="shared" si="55"/>
        <v>100</v>
      </c>
      <c r="AR114" s="3">
        <f t="shared" si="56"/>
        <v>200</v>
      </c>
      <c r="AS114" s="3">
        <f t="shared" si="57"/>
        <v>1000</v>
      </c>
      <c r="AT114" s="3" t="str">
        <f t="shared" si="58"/>
        <v>1001以上</v>
      </c>
      <c r="AU114" s="3" t="s">
        <v>33</v>
      </c>
      <c r="AV114" s="5">
        <f t="shared" si="147"/>
        <v>3094</v>
      </c>
      <c r="AW114" s="6">
        <f t="shared" si="148"/>
        <v>20</v>
      </c>
      <c r="AX114" s="6">
        <f t="shared" si="149"/>
        <v>20</v>
      </c>
      <c r="AY114" s="6">
        <f t="shared" si="150"/>
        <v>8</v>
      </c>
      <c r="AZ114" s="6">
        <f t="shared" si="151"/>
        <v>0</v>
      </c>
      <c r="BA114" s="6">
        <f t="shared" si="152"/>
        <v>0</v>
      </c>
      <c r="BB114" s="6">
        <f t="shared" si="153"/>
        <v>0</v>
      </c>
      <c r="BC114" s="6">
        <f t="shared" si="154"/>
        <v>0</v>
      </c>
      <c r="BD114" s="4" t="s">
        <v>16</v>
      </c>
      <c r="BE114" s="6">
        <f t="shared" si="155"/>
        <v>1066</v>
      </c>
      <c r="BF114" s="6">
        <f t="shared" si="67"/>
        <v>0</v>
      </c>
      <c r="BG114" s="6">
        <f t="shared" si="68"/>
        <v>71</v>
      </c>
      <c r="BH114" s="6">
        <f t="shared" si="69"/>
        <v>76</v>
      </c>
      <c r="BI114" s="6">
        <f t="shared" si="70"/>
        <v>81</v>
      </c>
      <c r="BJ114" s="6">
        <f t="shared" si="71"/>
        <v>85</v>
      </c>
      <c r="BK114" s="6">
        <f t="shared" si="72"/>
        <v>94</v>
      </c>
      <c r="BL114" s="6">
        <f t="shared" si="73"/>
        <v>114</v>
      </c>
      <c r="BM114" s="4" t="s">
        <v>19</v>
      </c>
      <c r="BN114" s="6">
        <f t="shared" si="156"/>
        <v>2028</v>
      </c>
      <c r="BO114" s="6">
        <f t="shared" si="157"/>
        <v>0</v>
      </c>
      <c r="BP114" s="6">
        <f t="shared" si="158"/>
        <v>1420</v>
      </c>
      <c r="BQ114" s="6">
        <f t="shared" si="159"/>
        <v>608</v>
      </c>
      <c r="BR114" s="6">
        <f t="shared" si="160"/>
        <v>0</v>
      </c>
      <c r="BS114" s="6">
        <f t="shared" si="161"/>
        <v>0</v>
      </c>
      <c r="BT114" s="6">
        <f t="shared" si="162"/>
        <v>0</v>
      </c>
      <c r="BU114" s="6">
        <f t="shared" si="163"/>
        <v>0</v>
      </c>
    </row>
    <row r="115" spans="2:73" ht="18.75" x14ac:dyDescent="0.4">
      <c r="B115" s="147" t="s">
        <v>36</v>
      </c>
      <c r="C115" s="148"/>
      <c r="D115" s="3">
        <f t="shared" si="29"/>
        <v>20</v>
      </c>
      <c r="E115" s="3">
        <f t="shared" si="30"/>
        <v>40</v>
      </c>
      <c r="F115" s="3">
        <f t="shared" si="31"/>
        <v>60</v>
      </c>
      <c r="G115" s="3">
        <f t="shared" si="32"/>
        <v>100</v>
      </c>
      <c r="H115" s="3">
        <f t="shared" si="33"/>
        <v>140</v>
      </c>
      <c r="I115" s="3" t="str">
        <f t="shared" si="34"/>
        <v>141以上</v>
      </c>
      <c r="J115" s="3" t="str">
        <f t="shared" si="35"/>
        <v>201以上</v>
      </c>
      <c r="K115" s="3" t="s">
        <v>20</v>
      </c>
      <c r="L115" s="5">
        <f t="shared" si="123"/>
        <v>5786</v>
      </c>
      <c r="M115" s="6">
        <f t="shared" si="124"/>
        <v>20</v>
      </c>
      <c r="N115" s="6">
        <f t="shared" si="125"/>
        <v>20</v>
      </c>
      <c r="O115" s="6">
        <f t="shared" si="126"/>
        <v>9</v>
      </c>
      <c r="P115" s="6">
        <f t="shared" si="127"/>
        <v>0</v>
      </c>
      <c r="Q115" s="6">
        <f t="shared" si="128"/>
        <v>0</v>
      </c>
      <c r="R115" s="6">
        <f t="shared" si="129"/>
        <v>0</v>
      </c>
      <c r="S115" s="6">
        <f t="shared" si="130"/>
        <v>0</v>
      </c>
      <c r="T115" s="4" t="s">
        <v>16</v>
      </c>
      <c r="U115" s="6">
        <f t="shared" si="131"/>
        <v>1144</v>
      </c>
      <c r="V115" s="6">
        <f t="shared" si="132"/>
        <v>79</v>
      </c>
      <c r="W115" s="6">
        <f t="shared" si="133"/>
        <v>100</v>
      </c>
      <c r="X115" s="6">
        <f t="shared" si="134"/>
        <v>118</v>
      </c>
      <c r="Y115" s="6">
        <f t="shared" si="135"/>
        <v>140</v>
      </c>
      <c r="Z115" s="6">
        <f t="shared" si="136"/>
        <v>168</v>
      </c>
      <c r="AA115" s="6">
        <f t="shared" si="137"/>
        <v>198</v>
      </c>
      <c r="AB115" s="6">
        <f t="shared" si="138"/>
        <v>0</v>
      </c>
      <c r="AC115" s="4" t="s">
        <v>19</v>
      </c>
      <c r="AD115" s="6">
        <f t="shared" si="139"/>
        <v>4642</v>
      </c>
      <c r="AE115" s="6">
        <f t="shared" si="140"/>
        <v>1580</v>
      </c>
      <c r="AF115" s="6">
        <f t="shared" si="141"/>
        <v>2000</v>
      </c>
      <c r="AG115" s="6">
        <f t="shared" si="142"/>
        <v>1062</v>
      </c>
      <c r="AH115" s="6">
        <f t="shared" si="143"/>
        <v>0</v>
      </c>
      <c r="AI115" s="6">
        <f t="shared" si="144"/>
        <v>0</v>
      </c>
      <c r="AJ115" s="6">
        <f t="shared" si="145"/>
        <v>0</v>
      </c>
      <c r="AK115" s="6">
        <f t="shared" si="146"/>
        <v>0</v>
      </c>
      <c r="AL115" s="172" t="s">
        <v>37</v>
      </c>
      <c r="AM115" s="172"/>
      <c r="AN115" s="3">
        <f t="shared" si="52"/>
        <v>20</v>
      </c>
      <c r="AO115" s="3">
        <f t="shared" si="53"/>
        <v>40</v>
      </c>
      <c r="AP115" s="3">
        <f t="shared" si="54"/>
        <v>60</v>
      </c>
      <c r="AQ115" s="3">
        <f t="shared" si="55"/>
        <v>100</v>
      </c>
      <c r="AR115" s="3">
        <f t="shared" si="56"/>
        <v>200</v>
      </c>
      <c r="AS115" s="3">
        <f t="shared" si="57"/>
        <v>1000</v>
      </c>
      <c r="AT115" s="3" t="str">
        <f t="shared" si="58"/>
        <v>1001以上</v>
      </c>
      <c r="AU115" s="3" t="s">
        <v>33</v>
      </c>
      <c r="AV115" s="5">
        <f t="shared" si="147"/>
        <v>3170</v>
      </c>
      <c r="AW115" s="6">
        <f t="shared" si="148"/>
        <v>20</v>
      </c>
      <c r="AX115" s="6">
        <f t="shared" si="149"/>
        <v>20</v>
      </c>
      <c r="AY115" s="6">
        <f t="shared" si="150"/>
        <v>9</v>
      </c>
      <c r="AZ115" s="6">
        <f t="shared" si="151"/>
        <v>0</v>
      </c>
      <c r="BA115" s="6">
        <f t="shared" si="152"/>
        <v>0</v>
      </c>
      <c r="BB115" s="6">
        <f t="shared" si="153"/>
        <v>0</v>
      </c>
      <c r="BC115" s="6">
        <f t="shared" si="154"/>
        <v>0</v>
      </c>
      <c r="BD115" s="4" t="s">
        <v>16</v>
      </c>
      <c r="BE115" s="6">
        <f t="shared" si="155"/>
        <v>1066</v>
      </c>
      <c r="BF115" s="6">
        <f t="shared" si="67"/>
        <v>0</v>
      </c>
      <c r="BG115" s="6">
        <f t="shared" si="68"/>
        <v>71</v>
      </c>
      <c r="BH115" s="6">
        <f t="shared" si="69"/>
        <v>76</v>
      </c>
      <c r="BI115" s="6">
        <f t="shared" si="70"/>
        <v>81</v>
      </c>
      <c r="BJ115" s="6">
        <f t="shared" si="71"/>
        <v>85</v>
      </c>
      <c r="BK115" s="6">
        <f t="shared" si="72"/>
        <v>94</v>
      </c>
      <c r="BL115" s="6">
        <f t="shared" si="73"/>
        <v>114</v>
      </c>
      <c r="BM115" s="4" t="s">
        <v>19</v>
      </c>
      <c r="BN115" s="6">
        <f t="shared" si="156"/>
        <v>2104</v>
      </c>
      <c r="BO115" s="6">
        <f t="shared" si="157"/>
        <v>0</v>
      </c>
      <c r="BP115" s="6">
        <f t="shared" si="158"/>
        <v>1420</v>
      </c>
      <c r="BQ115" s="6">
        <f t="shared" si="159"/>
        <v>684</v>
      </c>
      <c r="BR115" s="6">
        <f t="shared" si="160"/>
        <v>0</v>
      </c>
      <c r="BS115" s="6">
        <f t="shared" si="161"/>
        <v>0</v>
      </c>
      <c r="BT115" s="6">
        <f t="shared" si="162"/>
        <v>0</v>
      </c>
      <c r="BU115" s="6">
        <f t="shared" si="163"/>
        <v>0</v>
      </c>
    </row>
    <row r="116" spans="2:73" ht="18.75" x14ac:dyDescent="0.4">
      <c r="B116" s="147" t="s">
        <v>36</v>
      </c>
      <c r="C116" s="148"/>
      <c r="D116" s="3">
        <f t="shared" si="29"/>
        <v>20</v>
      </c>
      <c r="E116" s="3">
        <f t="shared" si="30"/>
        <v>40</v>
      </c>
      <c r="F116" s="3">
        <f t="shared" si="31"/>
        <v>60</v>
      </c>
      <c r="G116" s="3">
        <f t="shared" si="32"/>
        <v>100</v>
      </c>
      <c r="H116" s="3">
        <f t="shared" si="33"/>
        <v>140</v>
      </c>
      <c r="I116" s="3" t="str">
        <f t="shared" si="34"/>
        <v>141以上</v>
      </c>
      <c r="J116" s="3" t="str">
        <f t="shared" si="35"/>
        <v>201以上</v>
      </c>
      <c r="K116" s="3" t="s">
        <v>20</v>
      </c>
      <c r="L116" s="5">
        <f t="shared" si="123"/>
        <v>5904</v>
      </c>
      <c r="M116" s="6">
        <f t="shared" si="124"/>
        <v>20</v>
      </c>
      <c r="N116" s="6">
        <f t="shared" si="125"/>
        <v>20</v>
      </c>
      <c r="O116" s="6">
        <f t="shared" si="126"/>
        <v>10</v>
      </c>
      <c r="P116" s="6">
        <f t="shared" si="127"/>
        <v>0</v>
      </c>
      <c r="Q116" s="6">
        <f t="shared" si="128"/>
        <v>0</v>
      </c>
      <c r="R116" s="6">
        <f t="shared" si="129"/>
        <v>0</v>
      </c>
      <c r="S116" s="6">
        <f t="shared" si="130"/>
        <v>0</v>
      </c>
      <c r="T116" s="4" t="s">
        <v>16</v>
      </c>
      <c r="U116" s="6">
        <f t="shared" si="131"/>
        <v>1144</v>
      </c>
      <c r="V116" s="6">
        <f t="shared" si="132"/>
        <v>79</v>
      </c>
      <c r="W116" s="6">
        <f t="shared" si="133"/>
        <v>100</v>
      </c>
      <c r="X116" s="6">
        <f t="shared" si="134"/>
        <v>118</v>
      </c>
      <c r="Y116" s="6">
        <f t="shared" si="135"/>
        <v>140</v>
      </c>
      <c r="Z116" s="6">
        <f t="shared" si="136"/>
        <v>168</v>
      </c>
      <c r="AA116" s="6">
        <f t="shared" si="137"/>
        <v>198</v>
      </c>
      <c r="AB116" s="6">
        <f t="shared" si="138"/>
        <v>0</v>
      </c>
      <c r="AC116" s="4" t="s">
        <v>19</v>
      </c>
      <c r="AD116" s="6">
        <f t="shared" si="139"/>
        <v>4760</v>
      </c>
      <c r="AE116" s="6">
        <f t="shared" si="140"/>
        <v>1580</v>
      </c>
      <c r="AF116" s="6">
        <f t="shared" si="141"/>
        <v>2000</v>
      </c>
      <c r="AG116" s="6">
        <f t="shared" si="142"/>
        <v>1180</v>
      </c>
      <c r="AH116" s="6">
        <f t="shared" si="143"/>
        <v>0</v>
      </c>
      <c r="AI116" s="6">
        <f t="shared" si="144"/>
        <v>0</v>
      </c>
      <c r="AJ116" s="6">
        <f t="shared" si="145"/>
        <v>0</v>
      </c>
      <c r="AK116" s="6">
        <f t="shared" si="146"/>
        <v>0</v>
      </c>
      <c r="AL116" s="172" t="s">
        <v>37</v>
      </c>
      <c r="AM116" s="172"/>
      <c r="AN116" s="3">
        <f t="shared" si="52"/>
        <v>20</v>
      </c>
      <c r="AO116" s="3">
        <f t="shared" si="53"/>
        <v>40</v>
      </c>
      <c r="AP116" s="3">
        <f t="shared" si="54"/>
        <v>60</v>
      </c>
      <c r="AQ116" s="3">
        <f t="shared" si="55"/>
        <v>100</v>
      </c>
      <c r="AR116" s="3">
        <f t="shared" si="56"/>
        <v>200</v>
      </c>
      <c r="AS116" s="3">
        <f t="shared" si="57"/>
        <v>1000</v>
      </c>
      <c r="AT116" s="3" t="str">
        <f t="shared" si="58"/>
        <v>1001以上</v>
      </c>
      <c r="AU116" s="3" t="s">
        <v>33</v>
      </c>
      <c r="AV116" s="5">
        <f t="shared" si="147"/>
        <v>3246</v>
      </c>
      <c r="AW116" s="6">
        <f t="shared" si="148"/>
        <v>20</v>
      </c>
      <c r="AX116" s="6">
        <f t="shared" si="149"/>
        <v>20</v>
      </c>
      <c r="AY116" s="6">
        <f t="shared" si="150"/>
        <v>10</v>
      </c>
      <c r="AZ116" s="6">
        <f t="shared" si="151"/>
        <v>0</v>
      </c>
      <c r="BA116" s="6">
        <f t="shared" si="152"/>
        <v>0</v>
      </c>
      <c r="BB116" s="6">
        <f t="shared" si="153"/>
        <v>0</v>
      </c>
      <c r="BC116" s="6">
        <f t="shared" si="154"/>
        <v>0</v>
      </c>
      <c r="BD116" s="4" t="s">
        <v>16</v>
      </c>
      <c r="BE116" s="6">
        <f t="shared" si="155"/>
        <v>1066</v>
      </c>
      <c r="BF116" s="6">
        <f t="shared" si="67"/>
        <v>0</v>
      </c>
      <c r="BG116" s="6">
        <f t="shared" si="68"/>
        <v>71</v>
      </c>
      <c r="BH116" s="6">
        <f t="shared" si="69"/>
        <v>76</v>
      </c>
      <c r="BI116" s="6">
        <f t="shared" si="70"/>
        <v>81</v>
      </c>
      <c r="BJ116" s="6">
        <f t="shared" si="71"/>
        <v>85</v>
      </c>
      <c r="BK116" s="6">
        <f t="shared" si="72"/>
        <v>94</v>
      </c>
      <c r="BL116" s="6">
        <f t="shared" si="73"/>
        <v>114</v>
      </c>
      <c r="BM116" s="4" t="s">
        <v>19</v>
      </c>
      <c r="BN116" s="6">
        <f t="shared" si="156"/>
        <v>2180</v>
      </c>
      <c r="BO116" s="6">
        <f t="shared" si="157"/>
        <v>0</v>
      </c>
      <c r="BP116" s="6">
        <f t="shared" si="158"/>
        <v>1420</v>
      </c>
      <c r="BQ116" s="6">
        <f t="shared" si="159"/>
        <v>760</v>
      </c>
      <c r="BR116" s="6">
        <f t="shared" si="160"/>
        <v>0</v>
      </c>
      <c r="BS116" s="6">
        <f t="shared" si="161"/>
        <v>0</v>
      </c>
      <c r="BT116" s="6">
        <f t="shared" si="162"/>
        <v>0</v>
      </c>
      <c r="BU116" s="6">
        <f t="shared" si="163"/>
        <v>0</v>
      </c>
    </row>
    <row r="117" spans="2:73" ht="18.75" x14ac:dyDescent="0.4">
      <c r="B117" s="147" t="s">
        <v>36</v>
      </c>
      <c r="C117" s="148"/>
      <c r="D117" s="3">
        <f t="shared" si="29"/>
        <v>20</v>
      </c>
      <c r="E117" s="3">
        <f t="shared" si="30"/>
        <v>40</v>
      </c>
      <c r="F117" s="3">
        <f t="shared" si="31"/>
        <v>60</v>
      </c>
      <c r="G117" s="3">
        <f t="shared" si="32"/>
        <v>100</v>
      </c>
      <c r="H117" s="3">
        <f t="shared" si="33"/>
        <v>140</v>
      </c>
      <c r="I117" s="3" t="str">
        <f t="shared" si="34"/>
        <v>141以上</v>
      </c>
      <c r="J117" s="3" t="str">
        <f t="shared" si="35"/>
        <v>201以上</v>
      </c>
      <c r="K117" s="3" t="s">
        <v>20</v>
      </c>
      <c r="L117" s="5">
        <f t="shared" si="123"/>
        <v>6494</v>
      </c>
      <c r="M117" s="6">
        <f t="shared" si="124"/>
        <v>20</v>
      </c>
      <c r="N117" s="6">
        <f t="shared" si="125"/>
        <v>20</v>
      </c>
      <c r="O117" s="6">
        <f t="shared" si="126"/>
        <v>15</v>
      </c>
      <c r="P117" s="6">
        <f t="shared" si="127"/>
        <v>0</v>
      </c>
      <c r="Q117" s="6">
        <f t="shared" si="128"/>
        <v>0</v>
      </c>
      <c r="R117" s="6">
        <f t="shared" si="129"/>
        <v>0</v>
      </c>
      <c r="S117" s="6">
        <f t="shared" si="130"/>
        <v>0</v>
      </c>
      <c r="T117" s="4" t="s">
        <v>16</v>
      </c>
      <c r="U117" s="6">
        <f t="shared" si="131"/>
        <v>1144</v>
      </c>
      <c r="V117" s="6">
        <f t="shared" si="132"/>
        <v>79</v>
      </c>
      <c r="W117" s="6">
        <f t="shared" si="133"/>
        <v>100</v>
      </c>
      <c r="X117" s="6">
        <f t="shared" si="134"/>
        <v>118</v>
      </c>
      <c r="Y117" s="6">
        <f t="shared" si="135"/>
        <v>140</v>
      </c>
      <c r="Z117" s="6">
        <f t="shared" si="136"/>
        <v>168</v>
      </c>
      <c r="AA117" s="6">
        <f t="shared" si="137"/>
        <v>198</v>
      </c>
      <c r="AB117" s="6">
        <f t="shared" si="138"/>
        <v>0</v>
      </c>
      <c r="AC117" s="4" t="s">
        <v>19</v>
      </c>
      <c r="AD117" s="6">
        <f t="shared" si="139"/>
        <v>5350</v>
      </c>
      <c r="AE117" s="6">
        <f t="shared" si="140"/>
        <v>1580</v>
      </c>
      <c r="AF117" s="6">
        <f t="shared" si="141"/>
        <v>2000</v>
      </c>
      <c r="AG117" s="6">
        <f t="shared" si="142"/>
        <v>1770</v>
      </c>
      <c r="AH117" s="6">
        <f t="shared" si="143"/>
        <v>0</v>
      </c>
      <c r="AI117" s="6">
        <f t="shared" si="144"/>
        <v>0</v>
      </c>
      <c r="AJ117" s="6">
        <f t="shared" si="145"/>
        <v>0</v>
      </c>
      <c r="AK117" s="6">
        <f t="shared" si="146"/>
        <v>0</v>
      </c>
      <c r="AL117" s="172" t="s">
        <v>37</v>
      </c>
      <c r="AM117" s="172"/>
      <c r="AN117" s="3">
        <f t="shared" si="52"/>
        <v>20</v>
      </c>
      <c r="AO117" s="3">
        <f t="shared" si="53"/>
        <v>40</v>
      </c>
      <c r="AP117" s="3">
        <f t="shared" si="54"/>
        <v>60</v>
      </c>
      <c r="AQ117" s="3">
        <f t="shared" si="55"/>
        <v>100</v>
      </c>
      <c r="AR117" s="3">
        <f t="shared" si="56"/>
        <v>200</v>
      </c>
      <c r="AS117" s="3">
        <f t="shared" si="57"/>
        <v>1000</v>
      </c>
      <c r="AT117" s="3" t="str">
        <f t="shared" si="58"/>
        <v>1001以上</v>
      </c>
      <c r="AU117" s="3" t="s">
        <v>33</v>
      </c>
      <c r="AV117" s="5">
        <f t="shared" si="147"/>
        <v>3626</v>
      </c>
      <c r="AW117" s="6">
        <f t="shared" si="148"/>
        <v>20</v>
      </c>
      <c r="AX117" s="6">
        <f t="shared" si="149"/>
        <v>20</v>
      </c>
      <c r="AY117" s="6">
        <f t="shared" si="150"/>
        <v>15</v>
      </c>
      <c r="AZ117" s="6">
        <f t="shared" si="151"/>
        <v>0</v>
      </c>
      <c r="BA117" s="6">
        <f t="shared" si="152"/>
        <v>0</v>
      </c>
      <c r="BB117" s="6">
        <f t="shared" si="153"/>
        <v>0</v>
      </c>
      <c r="BC117" s="6">
        <f t="shared" si="154"/>
        <v>0</v>
      </c>
      <c r="BD117" s="4" t="s">
        <v>16</v>
      </c>
      <c r="BE117" s="6">
        <f t="shared" si="155"/>
        <v>1066</v>
      </c>
      <c r="BF117" s="6">
        <f t="shared" si="67"/>
        <v>0</v>
      </c>
      <c r="BG117" s="6">
        <f t="shared" si="68"/>
        <v>71</v>
      </c>
      <c r="BH117" s="6">
        <f t="shared" si="69"/>
        <v>76</v>
      </c>
      <c r="BI117" s="6">
        <f t="shared" si="70"/>
        <v>81</v>
      </c>
      <c r="BJ117" s="6">
        <f t="shared" si="71"/>
        <v>85</v>
      </c>
      <c r="BK117" s="6">
        <f t="shared" si="72"/>
        <v>94</v>
      </c>
      <c r="BL117" s="6">
        <f t="shared" si="73"/>
        <v>114</v>
      </c>
      <c r="BM117" s="4" t="s">
        <v>19</v>
      </c>
      <c r="BN117" s="6">
        <f t="shared" si="156"/>
        <v>2560</v>
      </c>
      <c r="BO117" s="6">
        <f t="shared" si="157"/>
        <v>0</v>
      </c>
      <c r="BP117" s="6">
        <f t="shared" si="158"/>
        <v>1420</v>
      </c>
      <c r="BQ117" s="6">
        <f t="shared" si="159"/>
        <v>1140</v>
      </c>
      <c r="BR117" s="6">
        <f t="shared" si="160"/>
        <v>0</v>
      </c>
      <c r="BS117" s="6">
        <f t="shared" si="161"/>
        <v>0</v>
      </c>
      <c r="BT117" s="6">
        <f t="shared" si="162"/>
        <v>0</v>
      </c>
      <c r="BU117" s="6">
        <f t="shared" si="163"/>
        <v>0</v>
      </c>
    </row>
    <row r="118" spans="2:73" ht="18.75" x14ac:dyDescent="0.4">
      <c r="B118" s="147" t="s">
        <v>36</v>
      </c>
      <c r="C118" s="148"/>
      <c r="D118" s="3">
        <f t="shared" si="29"/>
        <v>20</v>
      </c>
      <c r="E118" s="3">
        <f t="shared" si="30"/>
        <v>40</v>
      </c>
      <c r="F118" s="3">
        <f t="shared" si="31"/>
        <v>60</v>
      </c>
      <c r="G118" s="3">
        <f t="shared" si="32"/>
        <v>100</v>
      </c>
      <c r="H118" s="3">
        <f t="shared" si="33"/>
        <v>140</v>
      </c>
      <c r="I118" s="3" t="str">
        <f t="shared" si="34"/>
        <v>141以上</v>
      </c>
      <c r="J118" s="3" t="str">
        <f t="shared" si="35"/>
        <v>201以上</v>
      </c>
      <c r="K118" s="3" t="s">
        <v>20</v>
      </c>
      <c r="L118" s="5">
        <f t="shared" si="123"/>
        <v>7084</v>
      </c>
      <c r="M118" s="6">
        <f t="shared" si="124"/>
        <v>20</v>
      </c>
      <c r="N118" s="6">
        <f t="shared" si="125"/>
        <v>20</v>
      </c>
      <c r="O118" s="6">
        <f t="shared" si="126"/>
        <v>20</v>
      </c>
      <c r="P118" s="6">
        <f t="shared" si="127"/>
        <v>0</v>
      </c>
      <c r="Q118" s="6">
        <f t="shared" si="128"/>
        <v>0</v>
      </c>
      <c r="R118" s="6">
        <f t="shared" si="129"/>
        <v>0</v>
      </c>
      <c r="S118" s="6">
        <f t="shared" si="130"/>
        <v>0</v>
      </c>
      <c r="T118" s="4" t="s">
        <v>16</v>
      </c>
      <c r="U118" s="6">
        <f t="shared" si="131"/>
        <v>1144</v>
      </c>
      <c r="V118" s="6">
        <f t="shared" si="132"/>
        <v>79</v>
      </c>
      <c r="W118" s="6">
        <f t="shared" si="133"/>
        <v>100</v>
      </c>
      <c r="X118" s="6">
        <f t="shared" si="134"/>
        <v>118</v>
      </c>
      <c r="Y118" s="6">
        <f t="shared" si="135"/>
        <v>140</v>
      </c>
      <c r="Z118" s="6">
        <f t="shared" si="136"/>
        <v>168</v>
      </c>
      <c r="AA118" s="6">
        <f t="shared" si="137"/>
        <v>198</v>
      </c>
      <c r="AB118" s="6">
        <f t="shared" si="138"/>
        <v>0</v>
      </c>
      <c r="AC118" s="4" t="s">
        <v>19</v>
      </c>
      <c r="AD118" s="6">
        <f t="shared" si="139"/>
        <v>5940</v>
      </c>
      <c r="AE118" s="6">
        <f t="shared" si="140"/>
        <v>1580</v>
      </c>
      <c r="AF118" s="6">
        <f t="shared" si="141"/>
        <v>2000</v>
      </c>
      <c r="AG118" s="6">
        <f t="shared" si="142"/>
        <v>2360</v>
      </c>
      <c r="AH118" s="6">
        <f t="shared" si="143"/>
        <v>0</v>
      </c>
      <c r="AI118" s="6">
        <f t="shared" si="144"/>
        <v>0</v>
      </c>
      <c r="AJ118" s="6">
        <f t="shared" si="145"/>
        <v>0</v>
      </c>
      <c r="AK118" s="6">
        <f t="shared" si="146"/>
        <v>0</v>
      </c>
      <c r="AL118" s="172" t="s">
        <v>37</v>
      </c>
      <c r="AM118" s="172"/>
      <c r="AN118" s="3">
        <f t="shared" si="52"/>
        <v>20</v>
      </c>
      <c r="AO118" s="3">
        <f t="shared" si="53"/>
        <v>40</v>
      </c>
      <c r="AP118" s="3">
        <f t="shared" si="54"/>
        <v>60</v>
      </c>
      <c r="AQ118" s="3">
        <f t="shared" si="55"/>
        <v>100</v>
      </c>
      <c r="AR118" s="3">
        <f t="shared" si="56"/>
        <v>200</v>
      </c>
      <c r="AS118" s="3">
        <f t="shared" si="57"/>
        <v>1000</v>
      </c>
      <c r="AT118" s="3" t="str">
        <f t="shared" si="58"/>
        <v>1001以上</v>
      </c>
      <c r="AU118" s="3" t="s">
        <v>33</v>
      </c>
      <c r="AV118" s="5">
        <f t="shared" si="147"/>
        <v>4006</v>
      </c>
      <c r="AW118" s="6">
        <f t="shared" si="148"/>
        <v>20</v>
      </c>
      <c r="AX118" s="6">
        <f t="shared" si="149"/>
        <v>20</v>
      </c>
      <c r="AY118" s="6">
        <f t="shared" si="150"/>
        <v>20</v>
      </c>
      <c r="AZ118" s="6">
        <f t="shared" si="151"/>
        <v>0</v>
      </c>
      <c r="BA118" s="6">
        <f t="shared" si="152"/>
        <v>0</v>
      </c>
      <c r="BB118" s="6">
        <f t="shared" si="153"/>
        <v>0</v>
      </c>
      <c r="BC118" s="6">
        <f t="shared" si="154"/>
        <v>0</v>
      </c>
      <c r="BD118" s="4" t="s">
        <v>16</v>
      </c>
      <c r="BE118" s="6">
        <f t="shared" si="155"/>
        <v>1066</v>
      </c>
      <c r="BF118" s="6">
        <f t="shared" si="67"/>
        <v>0</v>
      </c>
      <c r="BG118" s="6">
        <f t="shared" si="68"/>
        <v>71</v>
      </c>
      <c r="BH118" s="6">
        <f t="shared" si="69"/>
        <v>76</v>
      </c>
      <c r="BI118" s="6">
        <f t="shared" si="70"/>
        <v>81</v>
      </c>
      <c r="BJ118" s="6">
        <f t="shared" si="71"/>
        <v>85</v>
      </c>
      <c r="BK118" s="6">
        <f t="shared" si="72"/>
        <v>94</v>
      </c>
      <c r="BL118" s="6">
        <f t="shared" si="73"/>
        <v>114</v>
      </c>
      <c r="BM118" s="4" t="s">
        <v>19</v>
      </c>
      <c r="BN118" s="6">
        <f t="shared" si="156"/>
        <v>2940</v>
      </c>
      <c r="BO118" s="6">
        <f t="shared" si="157"/>
        <v>0</v>
      </c>
      <c r="BP118" s="6">
        <f t="shared" si="158"/>
        <v>1420</v>
      </c>
      <c r="BQ118" s="6">
        <f t="shared" si="159"/>
        <v>1520</v>
      </c>
      <c r="BR118" s="6">
        <f t="shared" si="160"/>
        <v>0</v>
      </c>
      <c r="BS118" s="6">
        <f t="shared" si="161"/>
        <v>0</v>
      </c>
      <c r="BT118" s="6">
        <f t="shared" si="162"/>
        <v>0</v>
      </c>
      <c r="BU118" s="6">
        <f t="shared" si="163"/>
        <v>0</v>
      </c>
    </row>
    <row r="119" spans="2:73" ht="18.75" x14ac:dyDescent="0.4">
      <c r="B119" s="147" t="s">
        <v>36</v>
      </c>
      <c r="C119" s="148"/>
      <c r="D119" s="3">
        <f t="shared" si="29"/>
        <v>20</v>
      </c>
      <c r="E119" s="3">
        <f t="shared" si="30"/>
        <v>40</v>
      </c>
      <c r="F119" s="3">
        <f t="shared" si="31"/>
        <v>60</v>
      </c>
      <c r="G119" s="3">
        <f t="shared" si="32"/>
        <v>100</v>
      </c>
      <c r="H119" s="3">
        <f t="shared" si="33"/>
        <v>140</v>
      </c>
      <c r="I119" s="3" t="str">
        <f t="shared" si="34"/>
        <v>141以上</v>
      </c>
      <c r="J119" s="3" t="str">
        <f t="shared" si="35"/>
        <v>201以上</v>
      </c>
      <c r="K119" s="3" t="s">
        <v>20</v>
      </c>
      <c r="L119" s="5">
        <f t="shared" si="123"/>
        <v>7784</v>
      </c>
      <c r="M119" s="6">
        <f t="shared" si="124"/>
        <v>20</v>
      </c>
      <c r="N119" s="6">
        <f t="shared" si="125"/>
        <v>20</v>
      </c>
      <c r="O119" s="6">
        <f t="shared" si="126"/>
        <v>20</v>
      </c>
      <c r="P119" s="6">
        <f t="shared" si="127"/>
        <v>5</v>
      </c>
      <c r="Q119" s="6">
        <f t="shared" si="128"/>
        <v>0</v>
      </c>
      <c r="R119" s="6">
        <f t="shared" si="129"/>
        <v>0</v>
      </c>
      <c r="S119" s="6">
        <f t="shared" si="130"/>
        <v>0</v>
      </c>
      <c r="T119" s="4" t="s">
        <v>16</v>
      </c>
      <c r="U119" s="6">
        <f t="shared" si="131"/>
        <v>1144</v>
      </c>
      <c r="V119" s="6">
        <f t="shared" si="132"/>
        <v>79</v>
      </c>
      <c r="W119" s="6">
        <f t="shared" si="133"/>
        <v>100</v>
      </c>
      <c r="X119" s="6">
        <f t="shared" si="134"/>
        <v>118</v>
      </c>
      <c r="Y119" s="6">
        <f t="shared" si="135"/>
        <v>140</v>
      </c>
      <c r="Z119" s="6">
        <f t="shared" si="136"/>
        <v>168</v>
      </c>
      <c r="AA119" s="6">
        <f t="shared" si="137"/>
        <v>198</v>
      </c>
      <c r="AB119" s="6">
        <f t="shared" si="138"/>
        <v>0</v>
      </c>
      <c r="AC119" s="4" t="s">
        <v>19</v>
      </c>
      <c r="AD119" s="6">
        <f t="shared" si="139"/>
        <v>6640</v>
      </c>
      <c r="AE119" s="6">
        <f t="shared" si="140"/>
        <v>1580</v>
      </c>
      <c r="AF119" s="6">
        <f t="shared" si="141"/>
        <v>2000</v>
      </c>
      <c r="AG119" s="6">
        <f t="shared" si="142"/>
        <v>2360</v>
      </c>
      <c r="AH119" s="6">
        <f t="shared" si="143"/>
        <v>700</v>
      </c>
      <c r="AI119" s="6">
        <f t="shared" si="144"/>
        <v>0</v>
      </c>
      <c r="AJ119" s="6">
        <f t="shared" si="145"/>
        <v>0</v>
      </c>
      <c r="AK119" s="6">
        <f t="shared" si="146"/>
        <v>0</v>
      </c>
      <c r="AL119" s="172" t="s">
        <v>37</v>
      </c>
      <c r="AM119" s="172"/>
      <c r="AN119" s="3">
        <f t="shared" si="52"/>
        <v>20</v>
      </c>
      <c r="AO119" s="3">
        <f t="shared" si="53"/>
        <v>40</v>
      </c>
      <c r="AP119" s="3">
        <f t="shared" si="54"/>
        <v>60</v>
      </c>
      <c r="AQ119" s="3">
        <f t="shared" si="55"/>
        <v>100</v>
      </c>
      <c r="AR119" s="3">
        <f t="shared" si="56"/>
        <v>200</v>
      </c>
      <c r="AS119" s="3">
        <f t="shared" si="57"/>
        <v>1000</v>
      </c>
      <c r="AT119" s="3" t="str">
        <f t="shared" si="58"/>
        <v>1001以上</v>
      </c>
      <c r="AU119" s="3" t="s">
        <v>33</v>
      </c>
      <c r="AV119" s="5">
        <f t="shared" si="147"/>
        <v>4411</v>
      </c>
      <c r="AW119" s="6">
        <f t="shared" si="148"/>
        <v>20</v>
      </c>
      <c r="AX119" s="6">
        <f t="shared" si="149"/>
        <v>20</v>
      </c>
      <c r="AY119" s="6">
        <f t="shared" si="150"/>
        <v>20</v>
      </c>
      <c r="AZ119" s="6">
        <f t="shared" si="151"/>
        <v>5</v>
      </c>
      <c r="BA119" s="6">
        <f t="shared" si="152"/>
        <v>0</v>
      </c>
      <c r="BB119" s="6">
        <f t="shared" si="153"/>
        <v>0</v>
      </c>
      <c r="BC119" s="6">
        <f t="shared" si="154"/>
        <v>0</v>
      </c>
      <c r="BD119" s="4" t="s">
        <v>16</v>
      </c>
      <c r="BE119" s="6">
        <f t="shared" si="155"/>
        <v>1066</v>
      </c>
      <c r="BF119" s="6">
        <f t="shared" si="67"/>
        <v>0</v>
      </c>
      <c r="BG119" s="6">
        <f t="shared" si="68"/>
        <v>71</v>
      </c>
      <c r="BH119" s="6">
        <f t="shared" si="69"/>
        <v>76</v>
      </c>
      <c r="BI119" s="6">
        <f t="shared" si="70"/>
        <v>81</v>
      </c>
      <c r="BJ119" s="6">
        <f t="shared" si="71"/>
        <v>85</v>
      </c>
      <c r="BK119" s="6">
        <f t="shared" si="72"/>
        <v>94</v>
      </c>
      <c r="BL119" s="6">
        <f t="shared" si="73"/>
        <v>114</v>
      </c>
      <c r="BM119" s="4" t="s">
        <v>19</v>
      </c>
      <c r="BN119" s="6">
        <f t="shared" si="156"/>
        <v>3345</v>
      </c>
      <c r="BO119" s="6">
        <f t="shared" si="157"/>
        <v>0</v>
      </c>
      <c r="BP119" s="6">
        <f t="shared" si="158"/>
        <v>1420</v>
      </c>
      <c r="BQ119" s="6">
        <f t="shared" si="159"/>
        <v>1520</v>
      </c>
      <c r="BR119" s="6">
        <f t="shared" si="160"/>
        <v>405</v>
      </c>
      <c r="BS119" s="6">
        <f t="shared" si="161"/>
        <v>0</v>
      </c>
      <c r="BT119" s="6">
        <f t="shared" si="162"/>
        <v>0</v>
      </c>
      <c r="BU119" s="6">
        <f t="shared" si="163"/>
        <v>0</v>
      </c>
    </row>
    <row r="120" spans="2:73" ht="18.75" x14ac:dyDescent="0.4">
      <c r="B120" s="147" t="s">
        <v>36</v>
      </c>
      <c r="C120" s="148"/>
      <c r="D120" s="3">
        <f t="shared" si="29"/>
        <v>20</v>
      </c>
      <c r="E120" s="3">
        <f t="shared" si="30"/>
        <v>40</v>
      </c>
      <c r="F120" s="3">
        <f t="shared" si="31"/>
        <v>60</v>
      </c>
      <c r="G120" s="3">
        <f t="shared" si="32"/>
        <v>100</v>
      </c>
      <c r="H120" s="3">
        <f t="shared" si="33"/>
        <v>140</v>
      </c>
      <c r="I120" s="3" t="str">
        <f t="shared" si="34"/>
        <v>141以上</v>
      </c>
      <c r="J120" s="3" t="str">
        <f t="shared" si="35"/>
        <v>201以上</v>
      </c>
      <c r="K120" s="3" t="s">
        <v>20</v>
      </c>
      <c r="L120" s="5">
        <f t="shared" si="123"/>
        <v>8484</v>
      </c>
      <c r="M120" s="6">
        <f t="shared" si="124"/>
        <v>20</v>
      </c>
      <c r="N120" s="6">
        <f t="shared" si="125"/>
        <v>20</v>
      </c>
      <c r="O120" s="6">
        <f t="shared" si="126"/>
        <v>20</v>
      </c>
      <c r="P120" s="6">
        <f t="shared" si="127"/>
        <v>10</v>
      </c>
      <c r="Q120" s="6">
        <f t="shared" si="128"/>
        <v>0</v>
      </c>
      <c r="R120" s="6">
        <f t="shared" si="129"/>
        <v>0</v>
      </c>
      <c r="S120" s="6">
        <f t="shared" si="130"/>
        <v>0</v>
      </c>
      <c r="T120" s="4" t="s">
        <v>16</v>
      </c>
      <c r="U120" s="6">
        <f t="shared" si="131"/>
        <v>1144</v>
      </c>
      <c r="V120" s="6">
        <f t="shared" si="132"/>
        <v>79</v>
      </c>
      <c r="W120" s="6">
        <f t="shared" si="133"/>
        <v>100</v>
      </c>
      <c r="X120" s="6">
        <f t="shared" si="134"/>
        <v>118</v>
      </c>
      <c r="Y120" s="6">
        <f t="shared" si="135"/>
        <v>140</v>
      </c>
      <c r="Z120" s="6">
        <f t="shared" si="136"/>
        <v>168</v>
      </c>
      <c r="AA120" s="6">
        <f t="shared" si="137"/>
        <v>198</v>
      </c>
      <c r="AB120" s="6">
        <f t="shared" si="138"/>
        <v>0</v>
      </c>
      <c r="AC120" s="4" t="s">
        <v>19</v>
      </c>
      <c r="AD120" s="6">
        <f t="shared" si="139"/>
        <v>7340</v>
      </c>
      <c r="AE120" s="6">
        <f t="shared" si="140"/>
        <v>1580</v>
      </c>
      <c r="AF120" s="6">
        <f t="shared" si="141"/>
        <v>2000</v>
      </c>
      <c r="AG120" s="6">
        <f t="shared" si="142"/>
        <v>2360</v>
      </c>
      <c r="AH120" s="6">
        <f t="shared" si="143"/>
        <v>1400</v>
      </c>
      <c r="AI120" s="6">
        <f t="shared" si="144"/>
        <v>0</v>
      </c>
      <c r="AJ120" s="6">
        <f t="shared" si="145"/>
        <v>0</v>
      </c>
      <c r="AK120" s="6">
        <f t="shared" si="146"/>
        <v>0</v>
      </c>
      <c r="AL120" s="172" t="s">
        <v>37</v>
      </c>
      <c r="AM120" s="172"/>
      <c r="AN120" s="3">
        <f t="shared" si="52"/>
        <v>20</v>
      </c>
      <c r="AO120" s="3">
        <f t="shared" si="53"/>
        <v>40</v>
      </c>
      <c r="AP120" s="3">
        <f t="shared" si="54"/>
        <v>60</v>
      </c>
      <c r="AQ120" s="3">
        <f t="shared" si="55"/>
        <v>100</v>
      </c>
      <c r="AR120" s="3">
        <f t="shared" si="56"/>
        <v>200</v>
      </c>
      <c r="AS120" s="3">
        <f t="shared" si="57"/>
        <v>1000</v>
      </c>
      <c r="AT120" s="3" t="str">
        <f t="shared" si="58"/>
        <v>1001以上</v>
      </c>
      <c r="AU120" s="3" t="s">
        <v>33</v>
      </c>
      <c r="AV120" s="5">
        <f t="shared" si="147"/>
        <v>4816</v>
      </c>
      <c r="AW120" s="6">
        <f t="shared" si="148"/>
        <v>20</v>
      </c>
      <c r="AX120" s="6">
        <f t="shared" si="149"/>
        <v>20</v>
      </c>
      <c r="AY120" s="6">
        <f t="shared" si="150"/>
        <v>20</v>
      </c>
      <c r="AZ120" s="6">
        <f t="shared" si="151"/>
        <v>10</v>
      </c>
      <c r="BA120" s="6">
        <f t="shared" si="152"/>
        <v>0</v>
      </c>
      <c r="BB120" s="6">
        <f t="shared" si="153"/>
        <v>0</v>
      </c>
      <c r="BC120" s="6">
        <f t="shared" si="154"/>
        <v>0</v>
      </c>
      <c r="BD120" s="4" t="s">
        <v>16</v>
      </c>
      <c r="BE120" s="6">
        <f t="shared" si="155"/>
        <v>1066</v>
      </c>
      <c r="BF120" s="6">
        <f t="shared" si="67"/>
        <v>0</v>
      </c>
      <c r="BG120" s="6">
        <f t="shared" si="68"/>
        <v>71</v>
      </c>
      <c r="BH120" s="6">
        <f t="shared" si="69"/>
        <v>76</v>
      </c>
      <c r="BI120" s="6">
        <f t="shared" si="70"/>
        <v>81</v>
      </c>
      <c r="BJ120" s="6">
        <f t="shared" si="71"/>
        <v>85</v>
      </c>
      <c r="BK120" s="6">
        <f t="shared" si="72"/>
        <v>94</v>
      </c>
      <c r="BL120" s="6">
        <f t="shared" si="73"/>
        <v>114</v>
      </c>
      <c r="BM120" s="4" t="s">
        <v>19</v>
      </c>
      <c r="BN120" s="6">
        <f t="shared" si="156"/>
        <v>3750</v>
      </c>
      <c r="BO120" s="6">
        <f t="shared" si="157"/>
        <v>0</v>
      </c>
      <c r="BP120" s="6">
        <f t="shared" si="158"/>
        <v>1420</v>
      </c>
      <c r="BQ120" s="6">
        <f t="shared" si="159"/>
        <v>1520</v>
      </c>
      <c r="BR120" s="6">
        <f t="shared" si="160"/>
        <v>810</v>
      </c>
      <c r="BS120" s="6">
        <f t="shared" si="161"/>
        <v>0</v>
      </c>
      <c r="BT120" s="6">
        <f t="shared" si="162"/>
        <v>0</v>
      </c>
      <c r="BU120" s="6">
        <f t="shared" si="163"/>
        <v>0</v>
      </c>
    </row>
    <row r="121" spans="2:73" ht="18.75" x14ac:dyDescent="0.4">
      <c r="B121" s="147" t="s">
        <v>36</v>
      </c>
      <c r="C121" s="148"/>
      <c r="D121" s="3">
        <f t="shared" si="29"/>
        <v>20</v>
      </c>
      <c r="E121" s="3">
        <f t="shared" si="30"/>
        <v>40</v>
      </c>
      <c r="F121" s="3">
        <f t="shared" si="31"/>
        <v>60</v>
      </c>
      <c r="G121" s="3">
        <f t="shared" si="32"/>
        <v>100</v>
      </c>
      <c r="H121" s="3">
        <f t="shared" si="33"/>
        <v>140</v>
      </c>
      <c r="I121" s="3" t="str">
        <f t="shared" si="34"/>
        <v>141以上</v>
      </c>
      <c r="J121" s="3" t="str">
        <f t="shared" si="35"/>
        <v>201以上</v>
      </c>
      <c r="K121" s="3" t="s">
        <v>20</v>
      </c>
      <c r="L121" s="5">
        <f t="shared" si="123"/>
        <v>9184</v>
      </c>
      <c r="M121" s="6">
        <f t="shared" si="124"/>
        <v>20</v>
      </c>
      <c r="N121" s="6">
        <f t="shared" si="125"/>
        <v>20</v>
      </c>
      <c r="O121" s="6">
        <f t="shared" si="126"/>
        <v>20</v>
      </c>
      <c r="P121" s="6">
        <f t="shared" si="127"/>
        <v>15</v>
      </c>
      <c r="Q121" s="6">
        <f t="shared" si="128"/>
        <v>0</v>
      </c>
      <c r="R121" s="6">
        <f t="shared" si="129"/>
        <v>0</v>
      </c>
      <c r="S121" s="6">
        <f t="shared" si="130"/>
        <v>0</v>
      </c>
      <c r="T121" s="4" t="s">
        <v>16</v>
      </c>
      <c r="U121" s="6">
        <f t="shared" si="131"/>
        <v>1144</v>
      </c>
      <c r="V121" s="6">
        <f t="shared" si="132"/>
        <v>79</v>
      </c>
      <c r="W121" s="6">
        <f t="shared" si="133"/>
        <v>100</v>
      </c>
      <c r="X121" s="6">
        <f t="shared" si="134"/>
        <v>118</v>
      </c>
      <c r="Y121" s="6">
        <f t="shared" si="135"/>
        <v>140</v>
      </c>
      <c r="Z121" s="6">
        <f t="shared" si="136"/>
        <v>168</v>
      </c>
      <c r="AA121" s="6">
        <f t="shared" si="137"/>
        <v>198</v>
      </c>
      <c r="AB121" s="6">
        <f t="shared" si="138"/>
        <v>0</v>
      </c>
      <c r="AC121" s="4" t="s">
        <v>19</v>
      </c>
      <c r="AD121" s="6">
        <f t="shared" si="139"/>
        <v>8040</v>
      </c>
      <c r="AE121" s="6">
        <f t="shared" si="140"/>
        <v>1580</v>
      </c>
      <c r="AF121" s="6">
        <f t="shared" si="141"/>
        <v>2000</v>
      </c>
      <c r="AG121" s="6">
        <f t="shared" si="142"/>
        <v>2360</v>
      </c>
      <c r="AH121" s="6">
        <f t="shared" si="143"/>
        <v>2100</v>
      </c>
      <c r="AI121" s="6">
        <f t="shared" si="144"/>
        <v>0</v>
      </c>
      <c r="AJ121" s="6">
        <f t="shared" si="145"/>
        <v>0</v>
      </c>
      <c r="AK121" s="6">
        <f t="shared" si="146"/>
        <v>0</v>
      </c>
      <c r="AL121" s="172" t="s">
        <v>37</v>
      </c>
      <c r="AM121" s="172"/>
      <c r="AN121" s="3">
        <f t="shared" si="52"/>
        <v>20</v>
      </c>
      <c r="AO121" s="3">
        <f t="shared" si="53"/>
        <v>40</v>
      </c>
      <c r="AP121" s="3">
        <f t="shared" si="54"/>
        <v>60</v>
      </c>
      <c r="AQ121" s="3">
        <f t="shared" si="55"/>
        <v>100</v>
      </c>
      <c r="AR121" s="3">
        <f t="shared" si="56"/>
        <v>200</v>
      </c>
      <c r="AS121" s="3">
        <f t="shared" si="57"/>
        <v>1000</v>
      </c>
      <c r="AT121" s="3" t="str">
        <f t="shared" si="58"/>
        <v>1001以上</v>
      </c>
      <c r="AU121" s="3" t="s">
        <v>33</v>
      </c>
      <c r="AV121" s="5">
        <f t="shared" si="147"/>
        <v>5221</v>
      </c>
      <c r="AW121" s="6">
        <f t="shared" si="148"/>
        <v>20</v>
      </c>
      <c r="AX121" s="6">
        <f t="shared" si="149"/>
        <v>20</v>
      </c>
      <c r="AY121" s="6">
        <f t="shared" si="150"/>
        <v>20</v>
      </c>
      <c r="AZ121" s="6">
        <f t="shared" si="151"/>
        <v>15</v>
      </c>
      <c r="BA121" s="6">
        <f t="shared" si="152"/>
        <v>0</v>
      </c>
      <c r="BB121" s="6">
        <f t="shared" si="153"/>
        <v>0</v>
      </c>
      <c r="BC121" s="6">
        <f t="shared" si="154"/>
        <v>0</v>
      </c>
      <c r="BD121" s="4" t="s">
        <v>16</v>
      </c>
      <c r="BE121" s="6">
        <f t="shared" si="155"/>
        <v>1066</v>
      </c>
      <c r="BF121" s="6">
        <f t="shared" si="67"/>
        <v>0</v>
      </c>
      <c r="BG121" s="6">
        <f t="shared" si="68"/>
        <v>71</v>
      </c>
      <c r="BH121" s="6">
        <f t="shared" si="69"/>
        <v>76</v>
      </c>
      <c r="BI121" s="6">
        <f t="shared" si="70"/>
        <v>81</v>
      </c>
      <c r="BJ121" s="6">
        <f t="shared" si="71"/>
        <v>85</v>
      </c>
      <c r="BK121" s="6">
        <f t="shared" si="72"/>
        <v>94</v>
      </c>
      <c r="BL121" s="6">
        <f t="shared" si="73"/>
        <v>114</v>
      </c>
      <c r="BM121" s="4" t="s">
        <v>19</v>
      </c>
      <c r="BN121" s="6">
        <f t="shared" si="156"/>
        <v>4155</v>
      </c>
      <c r="BO121" s="6">
        <f t="shared" si="157"/>
        <v>0</v>
      </c>
      <c r="BP121" s="6">
        <f t="shared" si="158"/>
        <v>1420</v>
      </c>
      <c r="BQ121" s="6">
        <f t="shared" si="159"/>
        <v>1520</v>
      </c>
      <c r="BR121" s="6">
        <f t="shared" si="160"/>
        <v>1215</v>
      </c>
      <c r="BS121" s="6">
        <f t="shared" si="161"/>
        <v>0</v>
      </c>
      <c r="BT121" s="6">
        <f t="shared" si="162"/>
        <v>0</v>
      </c>
      <c r="BU121" s="6">
        <f t="shared" si="163"/>
        <v>0</v>
      </c>
    </row>
    <row r="122" spans="2:73" ht="18.75" x14ac:dyDescent="0.4">
      <c r="B122" s="147" t="s">
        <v>36</v>
      </c>
      <c r="C122" s="148"/>
      <c r="D122" s="3">
        <f t="shared" si="29"/>
        <v>20</v>
      </c>
      <c r="E122" s="3">
        <f t="shared" si="30"/>
        <v>40</v>
      </c>
      <c r="F122" s="3">
        <f t="shared" si="31"/>
        <v>60</v>
      </c>
      <c r="G122" s="3">
        <f t="shared" si="32"/>
        <v>100</v>
      </c>
      <c r="H122" s="3">
        <f t="shared" si="33"/>
        <v>140</v>
      </c>
      <c r="I122" s="3" t="str">
        <f t="shared" si="34"/>
        <v>141以上</v>
      </c>
      <c r="J122" s="3" t="str">
        <f t="shared" si="35"/>
        <v>201以上</v>
      </c>
      <c r="K122" s="3" t="s">
        <v>20</v>
      </c>
      <c r="L122" s="5">
        <f t="shared" si="123"/>
        <v>9884</v>
      </c>
      <c r="M122" s="6">
        <f t="shared" si="124"/>
        <v>20</v>
      </c>
      <c r="N122" s="6">
        <f t="shared" si="125"/>
        <v>20</v>
      </c>
      <c r="O122" s="6">
        <f t="shared" si="126"/>
        <v>20</v>
      </c>
      <c r="P122" s="6">
        <f t="shared" si="127"/>
        <v>20</v>
      </c>
      <c r="Q122" s="6">
        <f t="shared" si="128"/>
        <v>0</v>
      </c>
      <c r="R122" s="6">
        <f t="shared" si="129"/>
        <v>0</v>
      </c>
      <c r="S122" s="6">
        <f t="shared" si="130"/>
        <v>0</v>
      </c>
      <c r="T122" s="4" t="s">
        <v>16</v>
      </c>
      <c r="U122" s="6">
        <f t="shared" si="131"/>
        <v>1144</v>
      </c>
      <c r="V122" s="6">
        <f t="shared" si="132"/>
        <v>79</v>
      </c>
      <c r="W122" s="6">
        <f t="shared" si="133"/>
        <v>100</v>
      </c>
      <c r="X122" s="6">
        <f t="shared" si="134"/>
        <v>118</v>
      </c>
      <c r="Y122" s="6">
        <f t="shared" si="135"/>
        <v>140</v>
      </c>
      <c r="Z122" s="6">
        <f t="shared" si="136"/>
        <v>168</v>
      </c>
      <c r="AA122" s="6">
        <f t="shared" si="137"/>
        <v>198</v>
      </c>
      <c r="AB122" s="6">
        <f t="shared" si="138"/>
        <v>0</v>
      </c>
      <c r="AC122" s="4" t="s">
        <v>19</v>
      </c>
      <c r="AD122" s="6">
        <f t="shared" si="139"/>
        <v>8740</v>
      </c>
      <c r="AE122" s="6">
        <f t="shared" si="140"/>
        <v>1580</v>
      </c>
      <c r="AF122" s="6">
        <f t="shared" si="141"/>
        <v>2000</v>
      </c>
      <c r="AG122" s="6">
        <f t="shared" si="142"/>
        <v>2360</v>
      </c>
      <c r="AH122" s="6">
        <f t="shared" si="143"/>
        <v>2800</v>
      </c>
      <c r="AI122" s="6">
        <f t="shared" si="144"/>
        <v>0</v>
      </c>
      <c r="AJ122" s="6">
        <f t="shared" si="145"/>
        <v>0</v>
      </c>
      <c r="AK122" s="6">
        <f t="shared" si="146"/>
        <v>0</v>
      </c>
      <c r="AL122" s="172" t="s">
        <v>37</v>
      </c>
      <c r="AM122" s="172"/>
      <c r="AN122" s="3">
        <f t="shared" si="52"/>
        <v>20</v>
      </c>
      <c r="AO122" s="3">
        <f t="shared" si="53"/>
        <v>40</v>
      </c>
      <c r="AP122" s="3">
        <f t="shared" si="54"/>
        <v>60</v>
      </c>
      <c r="AQ122" s="3">
        <f t="shared" si="55"/>
        <v>100</v>
      </c>
      <c r="AR122" s="3">
        <f t="shared" si="56"/>
        <v>200</v>
      </c>
      <c r="AS122" s="3">
        <f t="shared" si="57"/>
        <v>1000</v>
      </c>
      <c r="AT122" s="3" t="str">
        <f t="shared" si="58"/>
        <v>1001以上</v>
      </c>
      <c r="AU122" s="3" t="s">
        <v>33</v>
      </c>
      <c r="AV122" s="5">
        <f t="shared" si="147"/>
        <v>5626</v>
      </c>
      <c r="AW122" s="6">
        <f t="shared" si="148"/>
        <v>20</v>
      </c>
      <c r="AX122" s="6">
        <f t="shared" si="149"/>
        <v>20</v>
      </c>
      <c r="AY122" s="6">
        <f t="shared" si="150"/>
        <v>20</v>
      </c>
      <c r="AZ122" s="6">
        <f t="shared" si="151"/>
        <v>20</v>
      </c>
      <c r="BA122" s="6">
        <f t="shared" si="152"/>
        <v>0</v>
      </c>
      <c r="BB122" s="6">
        <f t="shared" si="153"/>
        <v>0</v>
      </c>
      <c r="BC122" s="6">
        <f t="shared" si="154"/>
        <v>0</v>
      </c>
      <c r="BD122" s="4" t="s">
        <v>16</v>
      </c>
      <c r="BE122" s="6">
        <f t="shared" si="155"/>
        <v>1066</v>
      </c>
      <c r="BF122" s="6">
        <f t="shared" si="67"/>
        <v>0</v>
      </c>
      <c r="BG122" s="6">
        <f t="shared" si="68"/>
        <v>71</v>
      </c>
      <c r="BH122" s="6">
        <f t="shared" si="69"/>
        <v>76</v>
      </c>
      <c r="BI122" s="6">
        <f t="shared" si="70"/>
        <v>81</v>
      </c>
      <c r="BJ122" s="6">
        <f t="shared" si="71"/>
        <v>85</v>
      </c>
      <c r="BK122" s="6">
        <f t="shared" si="72"/>
        <v>94</v>
      </c>
      <c r="BL122" s="6">
        <f t="shared" si="73"/>
        <v>114</v>
      </c>
      <c r="BM122" s="4" t="s">
        <v>19</v>
      </c>
      <c r="BN122" s="6">
        <f t="shared" si="156"/>
        <v>4560</v>
      </c>
      <c r="BO122" s="6">
        <f t="shared" si="157"/>
        <v>0</v>
      </c>
      <c r="BP122" s="6">
        <f t="shared" si="158"/>
        <v>1420</v>
      </c>
      <c r="BQ122" s="6">
        <f t="shared" si="159"/>
        <v>1520</v>
      </c>
      <c r="BR122" s="6">
        <f t="shared" si="160"/>
        <v>1620</v>
      </c>
      <c r="BS122" s="6">
        <f t="shared" si="161"/>
        <v>0</v>
      </c>
      <c r="BT122" s="6">
        <f t="shared" si="162"/>
        <v>0</v>
      </c>
      <c r="BU122" s="6">
        <f t="shared" si="163"/>
        <v>0</v>
      </c>
    </row>
    <row r="123" spans="2:73" ht="18.75" x14ac:dyDescent="0.4">
      <c r="B123" s="147" t="s">
        <v>36</v>
      </c>
      <c r="C123" s="148"/>
      <c r="D123" s="3">
        <f t="shared" si="29"/>
        <v>20</v>
      </c>
      <c r="E123" s="3">
        <f t="shared" si="30"/>
        <v>40</v>
      </c>
      <c r="F123" s="3">
        <f t="shared" si="31"/>
        <v>60</v>
      </c>
      <c r="G123" s="3">
        <f t="shared" si="32"/>
        <v>100</v>
      </c>
      <c r="H123" s="3">
        <f t="shared" si="33"/>
        <v>140</v>
      </c>
      <c r="I123" s="3" t="str">
        <f t="shared" si="34"/>
        <v>141以上</v>
      </c>
      <c r="J123" s="3" t="str">
        <f t="shared" si="35"/>
        <v>201以上</v>
      </c>
      <c r="K123" s="3" t="s">
        <v>20</v>
      </c>
      <c r="L123" s="5">
        <f t="shared" si="123"/>
        <v>10584</v>
      </c>
      <c r="M123" s="6">
        <f t="shared" si="124"/>
        <v>20</v>
      </c>
      <c r="N123" s="6">
        <f t="shared" si="125"/>
        <v>20</v>
      </c>
      <c r="O123" s="6">
        <f t="shared" si="126"/>
        <v>20</v>
      </c>
      <c r="P123" s="6">
        <f t="shared" si="127"/>
        <v>25</v>
      </c>
      <c r="Q123" s="6">
        <f t="shared" si="128"/>
        <v>0</v>
      </c>
      <c r="R123" s="6">
        <f t="shared" si="129"/>
        <v>0</v>
      </c>
      <c r="S123" s="6">
        <f t="shared" si="130"/>
        <v>0</v>
      </c>
      <c r="T123" s="4" t="s">
        <v>16</v>
      </c>
      <c r="U123" s="6">
        <f t="shared" si="131"/>
        <v>1144</v>
      </c>
      <c r="V123" s="6">
        <f t="shared" si="132"/>
        <v>79</v>
      </c>
      <c r="W123" s="6">
        <f t="shared" si="133"/>
        <v>100</v>
      </c>
      <c r="X123" s="6">
        <f t="shared" si="134"/>
        <v>118</v>
      </c>
      <c r="Y123" s="6">
        <f t="shared" si="135"/>
        <v>140</v>
      </c>
      <c r="Z123" s="6">
        <f t="shared" si="136"/>
        <v>168</v>
      </c>
      <c r="AA123" s="6">
        <f t="shared" si="137"/>
        <v>198</v>
      </c>
      <c r="AB123" s="6">
        <f t="shared" si="138"/>
        <v>0</v>
      </c>
      <c r="AC123" s="4" t="s">
        <v>19</v>
      </c>
      <c r="AD123" s="6">
        <f t="shared" si="139"/>
        <v>9440</v>
      </c>
      <c r="AE123" s="6">
        <f t="shared" si="140"/>
        <v>1580</v>
      </c>
      <c r="AF123" s="6">
        <f t="shared" si="141"/>
        <v>2000</v>
      </c>
      <c r="AG123" s="6">
        <f t="shared" si="142"/>
        <v>2360</v>
      </c>
      <c r="AH123" s="6">
        <f t="shared" si="143"/>
        <v>3500</v>
      </c>
      <c r="AI123" s="6">
        <f t="shared" si="144"/>
        <v>0</v>
      </c>
      <c r="AJ123" s="6">
        <f t="shared" si="145"/>
        <v>0</v>
      </c>
      <c r="AK123" s="6">
        <f t="shared" si="146"/>
        <v>0</v>
      </c>
      <c r="AL123" s="172" t="s">
        <v>37</v>
      </c>
      <c r="AM123" s="172"/>
      <c r="AN123" s="3">
        <f t="shared" si="52"/>
        <v>20</v>
      </c>
      <c r="AO123" s="3">
        <f t="shared" si="53"/>
        <v>40</v>
      </c>
      <c r="AP123" s="3">
        <f t="shared" si="54"/>
        <v>60</v>
      </c>
      <c r="AQ123" s="3">
        <f t="shared" si="55"/>
        <v>100</v>
      </c>
      <c r="AR123" s="3">
        <f t="shared" si="56"/>
        <v>200</v>
      </c>
      <c r="AS123" s="3">
        <f t="shared" si="57"/>
        <v>1000</v>
      </c>
      <c r="AT123" s="3" t="str">
        <f t="shared" si="58"/>
        <v>1001以上</v>
      </c>
      <c r="AU123" s="3" t="s">
        <v>33</v>
      </c>
      <c r="AV123" s="5">
        <f t="shared" si="147"/>
        <v>6031</v>
      </c>
      <c r="AW123" s="6">
        <f t="shared" si="148"/>
        <v>20</v>
      </c>
      <c r="AX123" s="6">
        <f t="shared" si="149"/>
        <v>20</v>
      </c>
      <c r="AY123" s="6">
        <f t="shared" si="150"/>
        <v>20</v>
      </c>
      <c r="AZ123" s="6">
        <f t="shared" si="151"/>
        <v>25</v>
      </c>
      <c r="BA123" s="6">
        <f t="shared" si="152"/>
        <v>0</v>
      </c>
      <c r="BB123" s="6">
        <f t="shared" si="153"/>
        <v>0</v>
      </c>
      <c r="BC123" s="6">
        <f t="shared" si="154"/>
        <v>0</v>
      </c>
      <c r="BD123" s="4" t="s">
        <v>16</v>
      </c>
      <c r="BE123" s="6">
        <f t="shared" si="155"/>
        <v>1066</v>
      </c>
      <c r="BF123" s="6">
        <f t="shared" si="67"/>
        <v>0</v>
      </c>
      <c r="BG123" s="6">
        <f t="shared" si="68"/>
        <v>71</v>
      </c>
      <c r="BH123" s="6">
        <f t="shared" si="69"/>
        <v>76</v>
      </c>
      <c r="BI123" s="6">
        <f t="shared" si="70"/>
        <v>81</v>
      </c>
      <c r="BJ123" s="6">
        <f t="shared" si="71"/>
        <v>85</v>
      </c>
      <c r="BK123" s="6">
        <f t="shared" si="72"/>
        <v>94</v>
      </c>
      <c r="BL123" s="6">
        <f t="shared" si="73"/>
        <v>114</v>
      </c>
      <c r="BM123" s="4" t="s">
        <v>19</v>
      </c>
      <c r="BN123" s="6">
        <f t="shared" si="156"/>
        <v>4965</v>
      </c>
      <c r="BO123" s="6">
        <f t="shared" si="157"/>
        <v>0</v>
      </c>
      <c r="BP123" s="6">
        <f t="shared" si="158"/>
        <v>1420</v>
      </c>
      <c r="BQ123" s="6">
        <f t="shared" si="159"/>
        <v>1520</v>
      </c>
      <c r="BR123" s="6">
        <f t="shared" si="160"/>
        <v>2025</v>
      </c>
      <c r="BS123" s="6">
        <f t="shared" si="161"/>
        <v>0</v>
      </c>
      <c r="BT123" s="6">
        <f t="shared" si="162"/>
        <v>0</v>
      </c>
      <c r="BU123" s="6">
        <f t="shared" si="163"/>
        <v>0</v>
      </c>
    </row>
    <row r="124" spans="2:73" ht="18.75" x14ac:dyDescent="0.4">
      <c r="B124" s="147" t="s">
        <v>36</v>
      </c>
      <c r="C124" s="148"/>
      <c r="D124" s="3">
        <f t="shared" si="29"/>
        <v>20</v>
      </c>
      <c r="E124" s="3">
        <f t="shared" si="30"/>
        <v>40</v>
      </c>
      <c r="F124" s="3">
        <f t="shared" si="31"/>
        <v>60</v>
      </c>
      <c r="G124" s="3">
        <f t="shared" si="32"/>
        <v>100</v>
      </c>
      <c r="H124" s="3">
        <f t="shared" si="33"/>
        <v>140</v>
      </c>
      <c r="I124" s="3" t="str">
        <f t="shared" si="34"/>
        <v>141以上</v>
      </c>
      <c r="J124" s="3" t="str">
        <f t="shared" si="35"/>
        <v>201以上</v>
      </c>
      <c r="K124" s="3" t="s">
        <v>20</v>
      </c>
      <c r="L124" s="5">
        <f t="shared" si="123"/>
        <v>11284</v>
      </c>
      <c r="M124" s="6">
        <f t="shared" si="124"/>
        <v>20</v>
      </c>
      <c r="N124" s="6">
        <f t="shared" si="125"/>
        <v>20</v>
      </c>
      <c r="O124" s="6">
        <f t="shared" si="126"/>
        <v>20</v>
      </c>
      <c r="P124" s="6">
        <f t="shared" si="127"/>
        <v>30</v>
      </c>
      <c r="Q124" s="6">
        <f t="shared" si="128"/>
        <v>0</v>
      </c>
      <c r="R124" s="6">
        <f t="shared" si="129"/>
        <v>0</v>
      </c>
      <c r="S124" s="6">
        <f t="shared" si="130"/>
        <v>0</v>
      </c>
      <c r="T124" s="4" t="s">
        <v>16</v>
      </c>
      <c r="U124" s="6">
        <f t="shared" si="131"/>
        <v>1144</v>
      </c>
      <c r="V124" s="6">
        <f t="shared" si="132"/>
        <v>79</v>
      </c>
      <c r="W124" s="6">
        <f t="shared" si="133"/>
        <v>100</v>
      </c>
      <c r="X124" s="6">
        <f t="shared" si="134"/>
        <v>118</v>
      </c>
      <c r="Y124" s="6">
        <f t="shared" si="135"/>
        <v>140</v>
      </c>
      <c r="Z124" s="6">
        <f t="shared" si="136"/>
        <v>168</v>
      </c>
      <c r="AA124" s="6">
        <f t="shared" si="137"/>
        <v>198</v>
      </c>
      <c r="AB124" s="6">
        <f t="shared" si="138"/>
        <v>0</v>
      </c>
      <c r="AC124" s="4" t="s">
        <v>19</v>
      </c>
      <c r="AD124" s="6">
        <f t="shared" si="139"/>
        <v>10140</v>
      </c>
      <c r="AE124" s="6">
        <f t="shared" si="140"/>
        <v>1580</v>
      </c>
      <c r="AF124" s="6">
        <f t="shared" si="141"/>
        <v>2000</v>
      </c>
      <c r="AG124" s="6">
        <f t="shared" si="142"/>
        <v>2360</v>
      </c>
      <c r="AH124" s="6">
        <f t="shared" si="143"/>
        <v>4200</v>
      </c>
      <c r="AI124" s="6">
        <f t="shared" si="144"/>
        <v>0</v>
      </c>
      <c r="AJ124" s="6">
        <f t="shared" si="145"/>
        <v>0</v>
      </c>
      <c r="AK124" s="6">
        <f t="shared" si="146"/>
        <v>0</v>
      </c>
      <c r="AL124" s="172" t="s">
        <v>37</v>
      </c>
      <c r="AM124" s="172"/>
      <c r="AN124" s="3">
        <f t="shared" si="52"/>
        <v>20</v>
      </c>
      <c r="AO124" s="3">
        <f t="shared" si="53"/>
        <v>40</v>
      </c>
      <c r="AP124" s="3">
        <f t="shared" si="54"/>
        <v>60</v>
      </c>
      <c r="AQ124" s="3">
        <f t="shared" si="55"/>
        <v>100</v>
      </c>
      <c r="AR124" s="3">
        <f t="shared" si="56"/>
        <v>200</v>
      </c>
      <c r="AS124" s="3">
        <f t="shared" si="57"/>
        <v>1000</v>
      </c>
      <c r="AT124" s="3" t="str">
        <f t="shared" si="58"/>
        <v>1001以上</v>
      </c>
      <c r="AU124" s="3" t="s">
        <v>33</v>
      </c>
      <c r="AV124" s="5">
        <f t="shared" si="147"/>
        <v>6436</v>
      </c>
      <c r="AW124" s="6">
        <f t="shared" si="148"/>
        <v>20</v>
      </c>
      <c r="AX124" s="6">
        <f t="shared" si="149"/>
        <v>20</v>
      </c>
      <c r="AY124" s="6">
        <f t="shared" si="150"/>
        <v>20</v>
      </c>
      <c r="AZ124" s="6">
        <f t="shared" si="151"/>
        <v>30</v>
      </c>
      <c r="BA124" s="6">
        <f t="shared" si="152"/>
        <v>0</v>
      </c>
      <c r="BB124" s="6">
        <f t="shared" si="153"/>
        <v>0</v>
      </c>
      <c r="BC124" s="6">
        <f t="shared" si="154"/>
        <v>0</v>
      </c>
      <c r="BD124" s="4" t="s">
        <v>16</v>
      </c>
      <c r="BE124" s="6">
        <f t="shared" si="155"/>
        <v>1066</v>
      </c>
      <c r="BF124" s="6">
        <f t="shared" si="67"/>
        <v>0</v>
      </c>
      <c r="BG124" s="6">
        <f t="shared" si="68"/>
        <v>71</v>
      </c>
      <c r="BH124" s="6">
        <f t="shared" si="69"/>
        <v>76</v>
      </c>
      <c r="BI124" s="6">
        <f t="shared" si="70"/>
        <v>81</v>
      </c>
      <c r="BJ124" s="6">
        <f t="shared" si="71"/>
        <v>85</v>
      </c>
      <c r="BK124" s="6">
        <f t="shared" si="72"/>
        <v>94</v>
      </c>
      <c r="BL124" s="6">
        <f t="shared" si="73"/>
        <v>114</v>
      </c>
      <c r="BM124" s="4" t="s">
        <v>19</v>
      </c>
      <c r="BN124" s="6">
        <f t="shared" si="156"/>
        <v>5370</v>
      </c>
      <c r="BO124" s="6">
        <f t="shared" si="157"/>
        <v>0</v>
      </c>
      <c r="BP124" s="6">
        <f t="shared" si="158"/>
        <v>1420</v>
      </c>
      <c r="BQ124" s="6">
        <f t="shared" si="159"/>
        <v>1520</v>
      </c>
      <c r="BR124" s="6">
        <f t="shared" si="160"/>
        <v>2430</v>
      </c>
      <c r="BS124" s="6">
        <f t="shared" si="161"/>
        <v>0</v>
      </c>
      <c r="BT124" s="6">
        <f t="shared" si="162"/>
        <v>0</v>
      </c>
      <c r="BU124" s="6">
        <f t="shared" si="163"/>
        <v>0</v>
      </c>
    </row>
    <row r="125" spans="2:73" ht="18.75" x14ac:dyDescent="0.4">
      <c r="B125" s="147" t="s">
        <v>36</v>
      </c>
      <c r="C125" s="148"/>
      <c r="D125" s="3">
        <f t="shared" si="29"/>
        <v>20</v>
      </c>
      <c r="E125" s="3">
        <f t="shared" si="30"/>
        <v>40</v>
      </c>
      <c r="F125" s="3">
        <f t="shared" si="31"/>
        <v>60</v>
      </c>
      <c r="G125" s="3">
        <f t="shared" si="32"/>
        <v>100</v>
      </c>
      <c r="H125" s="3">
        <f t="shared" si="33"/>
        <v>140</v>
      </c>
      <c r="I125" s="3" t="str">
        <f t="shared" si="34"/>
        <v>141以上</v>
      </c>
      <c r="J125" s="3" t="str">
        <f t="shared" si="35"/>
        <v>201以上</v>
      </c>
      <c r="K125" s="3" t="s">
        <v>20</v>
      </c>
      <c r="L125" s="5">
        <f t="shared" si="123"/>
        <v>11984</v>
      </c>
      <c r="M125" s="6">
        <f t="shared" si="124"/>
        <v>20</v>
      </c>
      <c r="N125" s="6">
        <f t="shared" si="125"/>
        <v>20</v>
      </c>
      <c r="O125" s="6">
        <f t="shared" si="126"/>
        <v>20</v>
      </c>
      <c r="P125" s="6">
        <f t="shared" si="127"/>
        <v>35</v>
      </c>
      <c r="Q125" s="6">
        <f t="shared" si="128"/>
        <v>0</v>
      </c>
      <c r="R125" s="6">
        <f t="shared" si="129"/>
        <v>0</v>
      </c>
      <c r="S125" s="6">
        <f t="shared" si="130"/>
        <v>0</v>
      </c>
      <c r="T125" s="4" t="s">
        <v>16</v>
      </c>
      <c r="U125" s="6">
        <f t="shared" si="131"/>
        <v>1144</v>
      </c>
      <c r="V125" s="6">
        <f t="shared" si="132"/>
        <v>79</v>
      </c>
      <c r="W125" s="6">
        <f t="shared" si="133"/>
        <v>100</v>
      </c>
      <c r="X125" s="6">
        <f t="shared" si="134"/>
        <v>118</v>
      </c>
      <c r="Y125" s="6">
        <f t="shared" si="135"/>
        <v>140</v>
      </c>
      <c r="Z125" s="6">
        <f t="shared" si="136"/>
        <v>168</v>
      </c>
      <c r="AA125" s="6">
        <f t="shared" si="137"/>
        <v>198</v>
      </c>
      <c r="AB125" s="6">
        <f t="shared" si="138"/>
        <v>0</v>
      </c>
      <c r="AC125" s="4" t="s">
        <v>19</v>
      </c>
      <c r="AD125" s="6">
        <f t="shared" si="139"/>
        <v>10840</v>
      </c>
      <c r="AE125" s="6">
        <f t="shared" si="140"/>
        <v>1580</v>
      </c>
      <c r="AF125" s="6">
        <f t="shared" si="141"/>
        <v>2000</v>
      </c>
      <c r="AG125" s="6">
        <f t="shared" si="142"/>
        <v>2360</v>
      </c>
      <c r="AH125" s="6">
        <f t="shared" si="143"/>
        <v>4900</v>
      </c>
      <c r="AI125" s="6">
        <f t="shared" si="144"/>
        <v>0</v>
      </c>
      <c r="AJ125" s="6">
        <f t="shared" si="145"/>
        <v>0</v>
      </c>
      <c r="AK125" s="6">
        <f t="shared" si="146"/>
        <v>0</v>
      </c>
      <c r="AL125" s="172" t="s">
        <v>37</v>
      </c>
      <c r="AM125" s="172"/>
      <c r="AN125" s="3">
        <f t="shared" si="52"/>
        <v>20</v>
      </c>
      <c r="AO125" s="3">
        <f t="shared" si="53"/>
        <v>40</v>
      </c>
      <c r="AP125" s="3">
        <f t="shared" si="54"/>
        <v>60</v>
      </c>
      <c r="AQ125" s="3">
        <f t="shared" si="55"/>
        <v>100</v>
      </c>
      <c r="AR125" s="3">
        <f t="shared" si="56"/>
        <v>200</v>
      </c>
      <c r="AS125" s="3">
        <f t="shared" si="57"/>
        <v>1000</v>
      </c>
      <c r="AT125" s="3" t="str">
        <f t="shared" si="58"/>
        <v>1001以上</v>
      </c>
      <c r="AU125" s="3" t="s">
        <v>33</v>
      </c>
      <c r="AV125" s="5">
        <f t="shared" si="147"/>
        <v>6841</v>
      </c>
      <c r="AW125" s="6">
        <f t="shared" si="148"/>
        <v>20</v>
      </c>
      <c r="AX125" s="6">
        <f t="shared" si="149"/>
        <v>20</v>
      </c>
      <c r="AY125" s="6">
        <f t="shared" si="150"/>
        <v>20</v>
      </c>
      <c r="AZ125" s="6">
        <f t="shared" si="151"/>
        <v>35</v>
      </c>
      <c r="BA125" s="6">
        <f t="shared" si="152"/>
        <v>0</v>
      </c>
      <c r="BB125" s="6">
        <f t="shared" si="153"/>
        <v>0</v>
      </c>
      <c r="BC125" s="6">
        <f t="shared" si="154"/>
        <v>0</v>
      </c>
      <c r="BD125" s="4" t="s">
        <v>16</v>
      </c>
      <c r="BE125" s="6">
        <f t="shared" si="155"/>
        <v>1066</v>
      </c>
      <c r="BF125" s="6">
        <f t="shared" si="67"/>
        <v>0</v>
      </c>
      <c r="BG125" s="6">
        <f t="shared" si="68"/>
        <v>71</v>
      </c>
      <c r="BH125" s="6">
        <f t="shared" si="69"/>
        <v>76</v>
      </c>
      <c r="BI125" s="6">
        <f t="shared" si="70"/>
        <v>81</v>
      </c>
      <c r="BJ125" s="6">
        <f t="shared" si="71"/>
        <v>85</v>
      </c>
      <c r="BK125" s="6">
        <f t="shared" si="72"/>
        <v>94</v>
      </c>
      <c r="BL125" s="6">
        <f t="shared" si="73"/>
        <v>114</v>
      </c>
      <c r="BM125" s="4" t="s">
        <v>19</v>
      </c>
      <c r="BN125" s="6">
        <f t="shared" si="156"/>
        <v>5775</v>
      </c>
      <c r="BO125" s="6">
        <f t="shared" si="157"/>
        <v>0</v>
      </c>
      <c r="BP125" s="6">
        <f t="shared" si="158"/>
        <v>1420</v>
      </c>
      <c r="BQ125" s="6">
        <f t="shared" si="159"/>
        <v>1520</v>
      </c>
      <c r="BR125" s="6">
        <f t="shared" si="160"/>
        <v>2835</v>
      </c>
      <c r="BS125" s="6">
        <f t="shared" si="161"/>
        <v>0</v>
      </c>
      <c r="BT125" s="6">
        <f t="shared" si="162"/>
        <v>0</v>
      </c>
      <c r="BU125" s="6">
        <f t="shared" si="163"/>
        <v>0</v>
      </c>
    </row>
    <row r="126" spans="2:73" ht="18.75" x14ac:dyDescent="0.4">
      <c r="B126" s="147" t="s">
        <v>36</v>
      </c>
      <c r="C126" s="148"/>
      <c r="D126" s="3">
        <f t="shared" si="29"/>
        <v>20</v>
      </c>
      <c r="E126" s="3">
        <f t="shared" si="30"/>
        <v>40</v>
      </c>
      <c r="F126" s="3">
        <f t="shared" si="31"/>
        <v>60</v>
      </c>
      <c r="G126" s="3">
        <f t="shared" si="32"/>
        <v>100</v>
      </c>
      <c r="H126" s="3">
        <f t="shared" si="33"/>
        <v>140</v>
      </c>
      <c r="I126" s="3" t="str">
        <f t="shared" si="34"/>
        <v>141以上</v>
      </c>
      <c r="J126" s="3" t="str">
        <f t="shared" si="35"/>
        <v>201以上</v>
      </c>
      <c r="K126" s="3" t="s">
        <v>20</v>
      </c>
      <c r="L126" s="5">
        <f t="shared" si="123"/>
        <v>12684</v>
      </c>
      <c r="M126" s="6">
        <f t="shared" si="124"/>
        <v>20</v>
      </c>
      <c r="N126" s="6">
        <f t="shared" si="125"/>
        <v>20</v>
      </c>
      <c r="O126" s="6">
        <f t="shared" si="126"/>
        <v>20</v>
      </c>
      <c r="P126" s="6">
        <f t="shared" si="127"/>
        <v>40</v>
      </c>
      <c r="Q126" s="6">
        <f t="shared" si="128"/>
        <v>0</v>
      </c>
      <c r="R126" s="6">
        <f t="shared" si="129"/>
        <v>0</v>
      </c>
      <c r="S126" s="6">
        <f t="shared" si="130"/>
        <v>0</v>
      </c>
      <c r="T126" s="4" t="s">
        <v>16</v>
      </c>
      <c r="U126" s="6">
        <f t="shared" si="131"/>
        <v>1144</v>
      </c>
      <c r="V126" s="6">
        <f t="shared" si="132"/>
        <v>79</v>
      </c>
      <c r="W126" s="6">
        <f t="shared" si="133"/>
        <v>100</v>
      </c>
      <c r="X126" s="6">
        <f t="shared" si="134"/>
        <v>118</v>
      </c>
      <c r="Y126" s="6">
        <f t="shared" si="135"/>
        <v>140</v>
      </c>
      <c r="Z126" s="6">
        <f t="shared" si="136"/>
        <v>168</v>
      </c>
      <c r="AA126" s="6">
        <f t="shared" si="137"/>
        <v>198</v>
      </c>
      <c r="AB126" s="6">
        <f t="shared" si="138"/>
        <v>0</v>
      </c>
      <c r="AC126" s="4" t="s">
        <v>19</v>
      </c>
      <c r="AD126" s="6">
        <f t="shared" si="139"/>
        <v>11540</v>
      </c>
      <c r="AE126" s="6">
        <f t="shared" si="140"/>
        <v>1580</v>
      </c>
      <c r="AF126" s="6">
        <f t="shared" si="141"/>
        <v>2000</v>
      </c>
      <c r="AG126" s="6">
        <f t="shared" si="142"/>
        <v>2360</v>
      </c>
      <c r="AH126" s="6">
        <f t="shared" si="143"/>
        <v>5600</v>
      </c>
      <c r="AI126" s="6">
        <f t="shared" si="144"/>
        <v>0</v>
      </c>
      <c r="AJ126" s="6">
        <f t="shared" si="145"/>
        <v>0</v>
      </c>
      <c r="AK126" s="6">
        <f t="shared" si="146"/>
        <v>0</v>
      </c>
      <c r="AL126" s="172" t="s">
        <v>37</v>
      </c>
      <c r="AM126" s="172"/>
      <c r="AN126" s="3">
        <f t="shared" si="52"/>
        <v>20</v>
      </c>
      <c r="AO126" s="3">
        <f t="shared" si="53"/>
        <v>40</v>
      </c>
      <c r="AP126" s="3">
        <f t="shared" si="54"/>
        <v>60</v>
      </c>
      <c r="AQ126" s="3">
        <f t="shared" si="55"/>
        <v>100</v>
      </c>
      <c r="AR126" s="3">
        <f t="shared" si="56"/>
        <v>200</v>
      </c>
      <c r="AS126" s="3">
        <f t="shared" si="57"/>
        <v>1000</v>
      </c>
      <c r="AT126" s="3" t="str">
        <f t="shared" si="58"/>
        <v>1001以上</v>
      </c>
      <c r="AU126" s="3" t="s">
        <v>33</v>
      </c>
      <c r="AV126" s="5">
        <f t="shared" si="147"/>
        <v>7246</v>
      </c>
      <c r="AW126" s="6">
        <f t="shared" si="148"/>
        <v>20</v>
      </c>
      <c r="AX126" s="6">
        <f t="shared" si="149"/>
        <v>20</v>
      </c>
      <c r="AY126" s="6">
        <f t="shared" si="150"/>
        <v>20</v>
      </c>
      <c r="AZ126" s="6">
        <f t="shared" si="151"/>
        <v>40</v>
      </c>
      <c r="BA126" s="6">
        <f t="shared" si="152"/>
        <v>0</v>
      </c>
      <c r="BB126" s="6">
        <f t="shared" si="153"/>
        <v>0</v>
      </c>
      <c r="BC126" s="6">
        <f t="shared" si="154"/>
        <v>0</v>
      </c>
      <c r="BD126" s="4" t="s">
        <v>16</v>
      </c>
      <c r="BE126" s="6">
        <f t="shared" si="155"/>
        <v>1066</v>
      </c>
      <c r="BF126" s="6">
        <f t="shared" si="67"/>
        <v>0</v>
      </c>
      <c r="BG126" s="6">
        <f t="shared" si="68"/>
        <v>71</v>
      </c>
      <c r="BH126" s="6">
        <f t="shared" si="69"/>
        <v>76</v>
      </c>
      <c r="BI126" s="6">
        <f t="shared" si="70"/>
        <v>81</v>
      </c>
      <c r="BJ126" s="6">
        <f t="shared" si="71"/>
        <v>85</v>
      </c>
      <c r="BK126" s="6">
        <f t="shared" si="72"/>
        <v>94</v>
      </c>
      <c r="BL126" s="6">
        <f t="shared" si="73"/>
        <v>114</v>
      </c>
      <c r="BM126" s="4" t="s">
        <v>19</v>
      </c>
      <c r="BN126" s="6">
        <f t="shared" si="156"/>
        <v>6180</v>
      </c>
      <c r="BO126" s="6">
        <f t="shared" si="157"/>
        <v>0</v>
      </c>
      <c r="BP126" s="6">
        <f t="shared" si="158"/>
        <v>1420</v>
      </c>
      <c r="BQ126" s="6">
        <f t="shared" si="159"/>
        <v>1520</v>
      </c>
      <c r="BR126" s="6">
        <f t="shared" si="160"/>
        <v>3240</v>
      </c>
      <c r="BS126" s="6">
        <f t="shared" si="161"/>
        <v>0</v>
      </c>
      <c r="BT126" s="6">
        <f t="shared" si="162"/>
        <v>0</v>
      </c>
      <c r="BU126" s="6">
        <f t="shared" si="163"/>
        <v>0</v>
      </c>
    </row>
    <row r="127" spans="2:73" ht="18.75" x14ac:dyDescent="0.4">
      <c r="B127" s="147" t="s">
        <v>36</v>
      </c>
      <c r="C127" s="148"/>
      <c r="D127" s="3">
        <f t="shared" si="29"/>
        <v>20</v>
      </c>
      <c r="E127" s="3">
        <f t="shared" si="30"/>
        <v>40</v>
      </c>
      <c r="F127" s="3">
        <f t="shared" si="31"/>
        <v>60</v>
      </c>
      <c r="G127" s="3">
        <f t="shared" si="32"/>
        <v>100</v>
      </c>
      <c r="H127" s="3">
        <f t="shared" si="33"/>
        <v>140</v>
      </c>
      <c r="I127" s="3" t="str">
        <f t="shared" si="34"/>
        <v>141以上</v>
      </c>
      <c r="J127" s="3" t="str">
        <f t="shared" si="35"/>
        <v>201以上</v>
      </c>
      <c r="K127" s="3" t="s">
        <v>20</v>
      </c>
      <c r="L127" s="5">
        <f t="shared" si="123"/>
        <v>14364</v>
      </c>
      <c r="M127" s="6">
        <f>IF(J4&gt;D127,D127,J4)</f>
        <v>20</v>
      </c>
      <c r="N127" s="6">
        <f>IF(J4&lt;D127,0,IF(J4&gt;E127,E127-D127,J4-D127))</f>
        <v>20</v>
      </c>
      <c r="O127" s="6">
        <f>IF(J4&lt;E127,0,IF(J4&gt;F127,F127-E127,J4-E127))</f>
        <v>20</v>
      </c>
      <c r="P127" s="6">
        <f>IF(J4&lt;F127,0,IF(J4&gt;G127,G127-F127,J4-F127))</f>
        <v>40</v>
      </c>
      <c r="Q127" s="6">
        <f>IF(J4&lt;G127,0,IF(J4&gt;H127,H127-G127,J4-G127))</f>
        <v>10</v>
      </c>
      <c r="R127" s="6">
        <f>IF(J4&lt;H127,0,J4-H127)</f>
        <v>0</v>
      </c>
      <c r="S127" s="6">
        <f>IF(J4&gt;$H$1*100,J4-($H$1*100),0)</f>
        <v>0</v>
      </c>
      <c r="T127" s="4" t="s">
        <v>16</v>
      </c>
      <c r="U127" s="6">
        <f t="shared" si="131"/>
        <v>1144</v>
      </c>
      <c r="V127" s="6">
        <f t="shared" si="132"/>
        <v>79</v>
      </c>
      <c r="W127" s="6">
        <f t="shared" si="133"/>
        <v>100</v>
      </c>
      <c r="X127" s="6">
        <f t="shared" si="134"/>
        <v>118</v>
      </c>
      <c r="Y127" s="6">
        <f t="shared" si="135"/>
        <v>140</v>
      </c>
      <c r="Z127" s="6">
        <f t="shared" si="136"/>
        <v>168</v>
      </c>
      <c r="AA127" s="6">
        <f t="shared" si="137"/>
        <v>198</v>
      </c>
      <c r="AB127" s="6">
        <f t="shared" si="138"/>
        <v>0</v>
      </c>
      <c r="AC127" s="4" t="s">
        <v>19</v>
      </c>
      <c r="AD127" s="6">
        <f t="shared" si="139"/>
        <v>13220</v>
      </c>
      <c r="AE127" s="6">
        <f t="shared" si="140"/>
        <v>1580</v>
      </c>
      <c r="AF127" s="6">
        <f t="shared" si="141"/>
        <v>2000</v>
      </c>
      <c r="AG127" s="6">
        <f t="shared" si="142"/>
        <v>2360</v>
      </c>
      <c r="AH127" s="6">
        <f t="shared" si="143"/>
        <v>5600</v>
      </c>
      <c r="AI127" s="6">
        <f t="shared" si="144"/>
        <v>1680</v>
      </c>
      <c r="AJ127" s="6">
        <f t="shared" si="145"/>
        <v>0</v>
      </c>
      <c r="AK127" s="6">
        <f t="shared" si="146"/>
        <v>0</v>
      </c>
      <c r="AL127" s="172" t="s">
        <v>37</v>
      </c>
      <c r="AM127" s="172"/>
      <c r="AN127" s="3">
        <f t="shared" si="52"/>
        <v>20</v>
      </c>
      <c r="AO127" s="3">
        <f t="shared" si="53"/>
        <v>40</v>
      </c>
      <c r="AP127" s="3">
        <f t="shared" si="54"/>
        <v>60</v>
      </c>
      <c r="AQ127" s="3">
        <f t="shared" si="55"/>
        <v>100</v>
      </c>
      <c r="AR127" s="3">
        <f t="shared" si="56"/>
        <v>200</v>
      </c>
      <c r="AS127" s="3">
        <f t="shared" si="57"/>
        <v>1000</v>
      </c>
      <c r="AT127" s="3" t="str">
        <f t="shared" si="58"/>
        <v>1001以上</v>
      </c>
      <c r="AU127" s="3" t="s">
        <v>33</v>
      </c>
      <c r="AV127" s="5">
        <f t="shared" si="147"/>
        <v>8096</v>
      </c>
      <c r="AW127" s="6">
        <f>IF(J4&gt;AN127,AN127,J4)</f>
        <v>20</v>
      </c>
      <c r="AX127" s="6">
        <f>IF(J4&lt;AN127,0,IF(J4&gt;AO127,AO127-AN127,J4-AN127))</f>
        <v>20</v>
      </c>
      <c r="AY127" s="6">
        <f>IF(J4&lt;AO127,0,IF(J4&gt;AP127,AP127-AO127,J4-AO127))</f>
        <v>20</v>
      </c>
      <c r="AZ127" s="6">
        <f>IF(J4&lt;AP127,0,IF(J4&gt;AQ127,AQ127-AP127,J4-AP127))</f>
        <v>40</v>
      </c>
      <c r="BA127" s="6">
        <f>IF(J4&lt;AQ127,0,IF(J4&gt;AR127,AR127-AQ127,J4-AQ127))</f>
        <v>10</v>
      </c>
      <c r="BB127" s="6">
        <f>IF(J4&lt;AR127,0,IF(J4&gt;AS127,AS127-AR127,J4-AR127))</f>
        <v>0</v>
      </c>
      <c r="BC127" s="6">
        <f>IF(J4&gt;$H$1*500,J4-($H$1*500),0)</f>
        <v>0</v>
      </c>
      <c r="BD127" s="4" t="s">
        <v>16</v>
      </c>
      <c r="BE127" s="6">
        <f t="shared" si="155"/>
        <v>1066</v>
      </c>
      <c r="BF127" s="6">
        <f t="shared" si="67"/>
        <v>0</v>
      </c>
      <c r="BG127" s="6">
        <f t="shared" si="68"/>
        <v>71</v>
      </c>
      <c r="BH127" s="6">
        <f t="shared" si="69"/>
        <v>76</v>
      </c>
      <c r="BI127" s="6">
        <f t="shared" si="70"/>
        <v>81</v>
      </c>
      <c r="BJ127" s="6">
        <f t="shared" si="71"/>
        <v>85</v>
      </c>
      <c r="BK127" s="6">
        <f t="shared" si="72"/>
        <v>94</v>
      </c>
      <c r="BL127" s="6">
        <f t="shared" si="73"/>
        <v>114</v>
      </c>
      <c r="BM127" s="4" t="s">
        <v>19</v>
      </c>
      <c r="BN127" s="6">
        <f t="shared" si="156"/>
        <v>7030</v>
      </c>
      <c r="BO127" s="6">
        <f t="shared" si="157"/>
        <v>0</v>
      </c>
      <c r="BP127" s="6">
        <f t="shared" si="158"/>
        <v>1420</v>
      </c>
      <c r="BQ127" s="6">
        <f t="shared" si="159"/>
        <v>1520</v>
      </c>
      <c r="BR127" s="6">
        <f t="shared" si="160"/>
        <v>3240</v>
      </c>
      <c r="BS127" s="6">
        <f t="shared" si="161"/>
        <v>850</v>
      </c>
      <c r="BT127" s="6">
        <f t="shared" si="162"/>
        <v>0</v>
      </c>
      <c r="BU127" s="6">
        <f t="shared" si="163"/>
        <v>0</v>
      </c>
    </row>
    <row r="128" spans="2:73" ht="18.75" x14ac:dyDescent="0.4">
      <c r="B128" s="147" t="s">
        <v>36</v>
      </c>
      <c r="C128" s="148"/>
      <c r="D128" s="3">
        <f t="shared" si="29"/>
        <v>20</v>
      </c>
      <c r="E128" s="3">
        <f t="shared" si="30"/>
        <v>40</v>
      </c>
      <c r="F128" s="3">
        <f t="shared" si="31"/>
        <v>60</v>
      </c>
      <c r="G128" s="3">
        <f t="shared" si="32"/>
        <v>100</v>
      </c>
      <c r="H128" s="3">
        <f t="shared" si="33"/>
        <v>140</v>
      </c>
      <c r="I128" s="3" t="str">
        <f t="shared" si="34"/>
        <v>141以上</v>
      </c>
      <c r="J128" s="3" t="str">
        <f t="shared" si="35"/>
        <v>201以上</v>
      </c>
      <c r="K128" s="3" t="s">
        <v>20</v>
      </c>
      <c r="L128" s="5">
        <f t="shared" ref="L128:L145" si="164">SUM(U128+AD128)</f>
        <v>16044</v>
      </c>
      <c r="M128" s="6">
        <f t="shared" ref="M128:M145" si="165">IF(J5&gt;D128,D128,J5)</f>
        <v>20</v>
      </c>
      <c r="N128" s="6">
        <f t="shared" ref="N128:N145" si="166">IF(J5&lt;D128,0,IF(J5&gt;E128,E128-D128,J5-D128))</f>
        <v>20</v>
      </c>
      <c r="O128" s="6">
        <f t="shared" ref="O128:O145" si="167">IF(J5&lt;E128,0,IF(J5&gt;F128,F128-E128,J5-E128))</f>
        <v>20</v>
      </c>
      <c r="P128" s="6">
        <f t="shared" ref="P128:P145" si="168">IF(J5&lt;F128,0,IF(J5&gt;G128,G128-F128,J5-F128))</f>
        <v>40</v>
      </c>
      <c r="Q128" s="6">
        <f t="shared" ref="Q128:Q145" si="169">IF(J5&lt;G128,0,IF(J5&gt;H128,H128-G128,J5-G128))</f>
        <v>20</v>
      </c>
      <c r="R128" s="6">
        <f t="shared" ref="R128:R145" si="170">IF(J5&lt;H128,0,J5-H128)</f>
        <v>0</v>
      </c>
      <c r="S128" s="6">
        <f t="shared" ref="S128:S145" si="171">IF(J5&gt;$H$1*100,J5-($H$1*100),0)</f>
        <v>0</v>
      </c>
      <c r="T128" s="4" t="s">
        <v>16</v>
      </c>
      <c r="U128" s="6">
        <f t="shared" si="131"/>
        <v>1144</v>
      </c>
      <c r="V128" s="6">
        <f t="shared" si="132"/>
        <v>79</v>
      </c>
      <c r="W128" s="6">
        <f t="shared" si="133"/>
        <v>100</v>
      </c>
      <c r="X128" s="6">
        <f t="shared" si="134"/>
        <v>118</v>
      </c>
      <c r="Y128" s="6">
        <f t="shared" si="135"/>
        <v>140</v>
      </c>
      <c r="Z128" s="6">
        <f t="shared" si="136"/>
        <v>168</v>
      </c>
      <c r="AA128" s="6">
        <f t="shared" si="137"/>
        <v>198</v>
      </c>
      <c r="AB128" s="6">
        <f t="shared" si="138"/>
        <v>0</v>
      </c>
      <c r="AC128" s="4" t="s">
        <v>19</v>
      </c>
      <c r="AD128" s="6">
        <f t="shared" ref="AD128:AD145" si="172">SUM(AE128:AK128)</f>
        <v>14900</v>
      </c>
      <c r="AE128" s="6">
        <f t="shared" ref="AE128:AE145" si="173">M128*V128</f>
        <v>1580</v>
      </c>
      <c r="AF128" s="6">
        <f t="shared" ref="AF128:AF145" si="174">N128*W128</f>
        <v>2000</v>
      </c>
      <c r="AG128" s="6">
        <f t="shared" ref="AG128:AG145" si="175">O128*X128</f>
        <v>2360</v>
      </c>
      <c r="AH128" s="6">
        <f t="shared" ref="AH128:AH145" si="176">P128*Y128</f>
        <v>5600</v>
      </c>
      <c r="AI128" s="6">
        <f t="shared" ref="AI128:AI145" si="177">Q128*Z128</f>
        <v>3360</v>
      </c>
      <c r="AJ128" s="6">
        <f t="shared" ref="AJ128:AJ145" si="178">R128*AA128</f>
        <v>0</v>
      </c>
      <c r="AK128" s="6">
        <f t="shared" ref="AK128:AK145" si="179">S128*AB128</f>
        <v>0</v>
      </c>
      <c r="AL128" s="172" t="s">
        <v>37</v>
      </c>
      <c r="AM128" s="172"/>
      <c r="AN128" s="3">
        <f t="shared" si="52"/>
        <v>20</v>
      </c>
      <c r="AO128" s="3">
        <f t="shared" si="53"/>
        <v>40</v>
      </c>
      <c r="AP128" s="3">
        <f t="shared" si="54"/>
        <v>60</v>
      </c>
      <c r="AQ128" s="3">
        <f t="shared" si="55"/>
        <v>100</v>
      </c>
      <c r="AR128" s="3">
        <f t="shared" si="56"/>
        <v>200</v>
      </c>
      <c r="AS128" s="3">
        <f t="shared" si="57"/>
        <v>1000</v>
      </c>
      <c r="AT128" s="3" t="str">
        <f t="shared" si="58"/>
        <v>1001以上</v>
      </c>
      <c r="AU128" s="3" t="s">
        <v>33</v>
      </c>
      <c r="AV128" s="5">
        <f t="shared" ref="AV128:AV156" si="180">BE128+BN128</f>
        <v>8946</v>
      </c>
      <c r="AW128" s="6">
        <f t="shared" ref="AW128:AW156" si="181">IF(J5&gt;AN128,AN128,J5)</f>
        <v>20</v>
      </c>
      <c r="AX128" s="6">
        <f t="shared" ref="AX128:AX156" si="182">IF(J5&lt;AN128,0,IF(J5&gt;AO128,AO128-AN128,J5-AN128))</f>
        <v>20</v>
      </c>
      <c r="AY128" s="6">
        <f t="shared" ref="AY128:AY156" si="183">IF(J5&lt;AO128,0,IF(J5&gt;AP128,AP128-AO128,J5-AO128))</f>
        <v>20</v>
      </c>
      <c r="AZ128" s="6">
        <f t="shared" ref="AZ128:AZ156" si="184">IF(J5&lt;AP128,0,IF(J5&gt;AQ128,AQ128-AP128,J5-AP128))</f>
        <v>40</v>
      </c>
      <c r="BA128" s="6">
        <f t="shared" ref="BA128:BA156" si="185">IF(J5&lt;AQ128,0,IF(J5&gt;AR128,AR128-AQ128,J5-AQ128))</f>
        <v>20</v>
      </c>
      <c r="BB128" s="6">
        <f t="shared" ref="BB128:BB156" si="186">IF(J5&lt;AR128,0,IF(J5&gt;AS128,AS128-AR128,J5-AR128))</f>
        <v>0</v>
      </c>
      <c r="BC128" s="6">
        <f t="shared" ref="BC128:BC156" si="187">IF(J5&gt;$H$1*500,J5-($H$1*500),0)</f>
        <v>0</v>
      </c>
      <c r="BD128" s="4" t="s">
        <v>16</v>
      </c>
      <c r="BE128" s="6">
        <f t="shared" si="155"/>
        <v>1066</v>
      </c>
      <c r="BF128" s="6">
        <f t="shared" si="67"/>
        <v>0</v>
      </c>
      <c r="BG128" s="6">
        <f t="shared" si="68"/>
        <v>71</v>
      </c>
      <c r="BH128" s="6">
        <f t="shared" si="69"/>
        <v>76</v>
      </c>
      <c r="BI128" s="6">
        <f t="shared" si="70"/>
        <v>81</v>
      </c>
      <c r="BJ128" s="6">
        <f t="shared" si="71"/>
        <v>85</v>
      </c>
      <c r="BK128" s="6">
        <f t="shared" si="72"/>
        <v>94</v>
      </c>
      <c r="BL128" s="6">
        <f t="shared" si="73"/>
        <v>114</v>
      </c>
      <c r="BM128" s="4" t="s">
        <v>19</v>
      </c>
      <c r="BN128" s="6">
        <f t="shared" ref="BN128:BN156" si="188">SUM(BO128:BU128)</f>
        <v>7880</v>
      </c>
      <c r="BO128" s="6">
        <f t="shared" ref="BO128:BO156" si="189">AW128*BF128</f>
        <v>0</v>
      </c>
      <c r="BP128" s="6">
        <f t="shared" ref="BP128:BP156" si="190">AX128*BG128</f>
        <v>1420</v>
      </c>
      <c r="BQ128" s="6">
        <f t="shared" ref="BQ128:BQ156" si="191">AY128*BH128</f>
        <v>1520</v>
      </c>
      <c r="BR128" s="6">
        <f t="shared" ref="BR128:BR156" si="192">AZ128*BI128</f>
        <v>3240</v>
      </c>
      <c r="BS128" s="6">
        <f t="shared" ref="BS128:BS156" si="193">BA128*BJ128</f>
        <v>1700</v>
      </c>
      <c r="BT128" s="6">
        <f t="shared" ref="BT128:BT156" si="194">BB128*BK128</f>
        <v>0</v>
      </c>
      <c r="BU128" s="6">
        <f t="shared" ref="BU128:BU156" si="195">BC128*BL128</f>
        <v>0</v>
      </c>
    </row>
    <row r="129" spans="2:73" ht="18.75" x14ac:dyDescent="0.4">
      <c r="B129" s="147" t="s">
        <v>36</v>
      </c>
      <c r="C129" s="148"/>
      <c r="D129" s="3">
        <f t="shared" si="29"/>
        <v>20</v>
      </c>
      <c r="E129" s="3">
        <f t="shared" si="30"/>
        <v>40</v>
      </c>
      <c r="F129" s="3">
        <f t="shared" si="31"/>
        <v>60</v>
      </c>
      <c r="G129" s="3">
        <f t="shared" si="32"/>
        <v>100</v>
      </c>
      <c r="H129" s="3">
        <f t="shared" si="33"/>
        <v>140</v>
      </c>
      <c r="I129" s="3" t="str">
        <f t="shared" si="34"/>
        <v>141以上</v>
      </c>
      <c r="J129" s="3" t="str">
        <f t="shared" si="35"/>
        <v>201以上</v>
      </c>
      <c r="K129" s="3" t="s">
        <v>20</v>
      </c>
      <c r="L129" s="5">
        <f t="shared" si="164"/>
        <v>17724</v>
      </c>
      <c r="M129" s="6">
        <f t="shared" si="165"/>
        <v>20</v>
      </c>
      <c r="N129" s="6">
        <f t="shared" si="166"/>
        <v>20</v>
      </c>
      <c r="O129" s="6">
        <f t="shared" si="167"/>
        <v>20</v>
      </c>
      <c r="P129" s="6">
        <f t="shared" si="168"/>
        <v>40</v>
      </c>
      <c r="Q129" s="6">
        <f t="shared" si="169"/>
        <v>30</v>
      </c>
      <c r="R129" s="6">
        <f t="shared" si="170"/>
        <v>0</v>
      </c>
      <c r="S129" s="6">
        <f t="shared" si="171"/>
        <v>0</v>
      </c>
      <c r="T129" s="4" t="s">
        <v>16</v>
      </c>
      <c r="U129" s="6">
        <f t="shared" si="131"/>
        <v>1144</v>
      </c>
      <c r="V129" s="6">
        <f t="shared" si="132"/>
        <v>79</v>
      </c>
      <c r="W129" s="6">
        <f t="shared" si="133"/>
        <v>100</v>
      </c>
      <c r="X129" s="6">
        <f t="shared" si="134"/>
        <v>118</v>
      </c>
      <c r="Y129" s="6">
        <f t="shared" si="135"/>
        <v>140</v>
      </c>
      <c r="Z129" s="6">
        <f t="shared" si="136"/>
        <v>168</v>
      </c>
      <c r="AA129" s="6">
        <f t="shared" si="137"/>
        <v>198</v>
      </c>
      <c r="AB129" s="6">
        <f t="shared" si="138"/>
        <v>0</v>
      </c>
      <c r="AC129" s="4" t="s">
        <v>19</v>
      </c>
      <c r="AD129" s="6">
        <f t="shared" si="172"/>
        <v>16580</v>
      </c>
      <c r="AE129" s="6">
        <f t="shared" si="173"/>
        <v>1580</v>
      </c>
      <c r="AF129" s="6">
        <f t="shared" si="174"/>
        <v>2000</v>
      </c>
      <c r="AG129" s="6">
        <f t="shared" si="175"/>
        <v>2360</v>
      </c>
      <c r="AH129" s="6">
        <f t="shared" si="176"/>
        <v>5600</v>
      </c>
      <c r="AI129" s="6">
        <f t="shared" si="177"/>
        <v>5040</v>
      </c>
      <c r="AJ129" s="6">
        <f t="shared" si="178"/>
        <v>0</v>
      </c>
      <c r="AK129" s="6">
        <f t="shared" si="179"/>
        <v>0</v>
      </c>
      <c r="AL129" s="172" t="s">
        <v>37</v>
      </c>
      <c r="AM129" s="172"/>
      <c r="AN129" s="3">
        <f t="shared" si="52"/>
        <v>20</v>
      </c>
      <c r="AO129" s="3">
        <f t="shared" si="53"/>
        <v>40</v>
      </c>
      <c r="AP129" s="3">
        <f t="shared" si="54"/>
        <v>60</v>
      </c>
      <c r="AQ129" s="3">
        <f t="shared" si="55"/>
        <v>100</v>
      </c>
      <c r="AR129" s="3">
        <f t="shared" si="56"/>
        <v>200</v>
      </c>
      <c r="AS129" s="3">
        <f t="shared" si="57"/>
        <v>1000</v>
      </c>
      <c r="AT129" s="3" t="str">
        <f t="shared" si="58"/>
        <v>1001以上</v>
      </c>
      <c r="AU129" s="3" t="s">
        <v>33</v>
      </c>
      <c r="AV129" s="5">
        <f t="shared" si="180"/>
        <v>9796</v>
      </c>
      <c r="AW129" s="6">
        <f t="shared" si="181"/>
        <v>20</v>
      </c>
      <c r="AX129" s="6">
        <f t="shared" si="182"/>
        <v>20</v>
      </c>
      <c r="AY129" s="6">
        <f t="shared" si="183"/>
        <v>20</v>
      </c>
      <c r="AZ129" s="6">
        <f t="shared" si="184"/>
        <v>40</v>
      </c>
      <c r="BA129" s="6">
        <f t="shared" si="185"/>
        <v>30</v>
      </c>
      <c r="BB129" s="6">
        <f t="shared" si="186"/>
        <v>0</v>
      </c>
      <c r="BC129" s="6">
        <f t="shared" si="187"/>
        <v>0</v>
      </c>
      <c r="BD129" s="4" t="s">
        <v>16</v>
      </c>
      <c r="BE129" s="6">
        <f t="shared" si="155"/>
        <v>1066</v>
      </c>
      <c r="BF129" s="6">
        <f t="shared" si="67"/>
        <v>0</v>
      </c>
      <c r="BG129" s="6">
        <f t="shared" si="68"/>
        <v>71</v>
      </c>
      <c r="BH129" s="6">
        <f t="shared" si="69"/>
        <v>76</v>
      </c>
      <c r="BI129" s="6">
        <f t="shared" si="70"/>
        <v>81</v>
      </c>
      <c r="BJ129" s="6">
        <f t="shared" si="71"/>
        <v>85</v>
      </c>
      <c r="BK129" s="6">
        <f t="shared" si="72"/>
        <v>94</v>
      </c>
      <c r="BL129" s="6">
        <f t="shared" si="73"/>
        <v>114</v>
      </c>
      <c r="BM129" s="4" t="s">
        <v>19</v>
      </c>
      <c r="BN129" s="6">
        <f t="shared" si="188"/>
        <v>8730</v>
      </c>
      <c r="BO129" s="6">
        <f t="shared" si="189"/>
        <v>0</v>
      </c>
      <c r="BP129" s="6">
        <f t="shared" si="190"/>
        <v>1420</v>
      </c>
      <c r="BQ129" s="6">
        <f t="shared" si="191"/>
        <v>1520</v>
      </c>
      <c r="BR129" s="6">
        <f t="shared" si="192"/>
        <v>3240</v>
      </c>
      <c r="BS129" s="6">
        <f t="shared" si="193"/>
        <v>2550</v>
      </c>
      <c r="BT129" s="6">
        <f t="shared" si="194"/>
        <v>0</v>
      </c>
      <c r="BU129" s="6">
        <f t="shared" si="195"/>
        <v>0</v>
      </c>
    </row>
    <row r="130" spans="2:73" ht="18.75" x14ac:dyDescent="0.4">
      <c r="B130" s="147" t="s">
        <v>36</v>
      </c>
      <c r="C130" s="148"/>
      <c r="D130" s="3">
        <f t="shared" si="29"/>
        <v>20</v>
      </c>
      <c r="E130" s="3">
        <f t="shared" si="30"/>
        <v>40</v>
      </c>
      <c r="F130" s="3">
        <f t="shared" si="31"/>
        <v>60</v>
      </c>
      <c r="G130" s="3">
        <f t="shared" si="32"/>
        <v>100</v>
      </c>
      <c r="H130" s="3">
        <f t="shared" si="33"/>
        <v>140</v>
      </c>
      <c r="I130" s="3" t="str">
        <f t="shared" si="34"/>
        <v>141以上</v>
      </c>
      <c r="J130" s="3" t="str">
        <f t="shared" si="35"/>
        <v>201以上</v>
      </c>
      <c r="K130" s="3" t="s">
        <v>20</v>
      </c>
      <c r="L130" s="5">
        <f t="shared" si="164"/>
        <v>19404</v>
      </c>
      <c r="M130" s="6">
        <f t="shared" si="165"/>
        <v>20</v>
      </c>
      <c r="N130" s="6">
        <f t="shared" si="166"/>
        <v>20</v>
      </c>
      <c r="O130" s="6">
        <f t="shared" si="167"/>
        <v>20</v>
      </c>
      <c r="P130" s="6">
        <f t="shared" si="168"/>
        <v>40</v>
      </c>
      <c r="Q130" s="6">
        <f t="shared" si="169"/>
        <v>40</v>
      </c>
      <c r="R130" s="6">
        <f t="shared" si="170"/>
        <v>0</v>
      </c>
      <c r="S130" s="6">
        <f t="shared" si="171"/>
        <v>0</v>
      </c>
      <c r="T130" s="4" t="s">
        <v>16</v>
      </c>
      <c r="U130" s="6">
        <f t="shared" ref="U130:U156" si="196">ROUNDDOWN(IF($D$1="一般用",VLOOKUP($F$1,suidou,2,0)*$H$1,VLOOKUP($D$1,suidou,2,0)*$H$1),0)</f>
        <v>1144</v>
      </c>
      <c r="V130" s="6">
        <f t="shared" ref="V130:V156" si="197">IF($D$1="一般用",VLOOKUP($F$1,suidou,3,0),VLOOKUP($D$1,suidou,3,0))</f>
        <v>79</v>
      </c>
      <c r="W130" s="6">
        <f t="shared" ref="W130:W156" si="198">IF($D$1="一般用",VLOOKUP($F$1,suidou,4,0),VLOOKUP($D$1,suidou,4,0))</f>
        <v>100</v>
      </c>
      <c r="X130" s="6">
        <f t="shared" ref="X130:X156" si="199">IF($D$1="一般用",VLOOKUP($F$1,suidou,5,0),VLOOKUP($D$1,suidou,5,0))</f>
        <v>118</v>
      </c>
      <c r="Y130" s="6">
        <f t="shared" ref="Y130:Y156" si="200">IF($D$1="一般用",VLOOKUP($F$1,suidou,6,0),VLOOKUP($D$1,suidou,6,0))</f>
        <v>140</v>
      </c>
      <c r="Z130" s="6">
        <f t="shared" ref="Z130:Z156" si="201">IF($D$1="一般用",VLOOKUP($F$1,suidou,7,0),VLOOKUP($D$1,suidou,7,0))</f>
        <v>168</v>
      </c>
      <c r="AA130" s="6">
        <f t="shared" ref="AA130:AA156" si="202">IF($D$1="一般用",VLOOKUP($F$1,suidou,8,0),VLOOKUP($D$1,suidou,8,0))</f>
        <v>198</v>
      </c>
      <c r="AB130" s="6">
        <f t="shared" ref="AB130:AB156" si="203">IF($D$1="浴場用",VLOOKUP($D$1,suidou,9,0),0)</f>
        <v>0</v>
      </c>
      <c r="AC130" s="4" t="s">
        <v>19</v>
      </c>
      <c r="AD130" s="6">
        <f t="shared" si="172"/>
        <v>18260</v>
      </c>
      <c r="AE130" s="6">
        <f t="shared" si="173"/>
        <v>1580</v>
      </c>
      <c r="AF130" s="6">
        <f t="shared" si="174"/>
        <v>2000</v>
      </c>
      <c r="AG130" s="6">
        <f t="shared" si="175"/>
        <v>2360</v>
      </c>
      <c r="AH130" s="6">
        <f t="shared" si="176"/>
        <v>5600</v>
      </c>
      <c r="AI130" s="6">
        <f t="shared" si="177"/>
        <v>6720</v>
      </c>
      <c r="AJ130" s="6">
        <f t="shared" si="178"/>
        <v>0</v>
      </c>
      <c r="AK130" s="6">
        <f t="shared" si="179"/>
        <v>0</v>
      </c>
      <c r="AL130" s="172" t="s">
        <v>37</v>
      </c>
      <c r="AM130" s="172"/>
      <c r="AN130" s="3">
        <f t="shared" si="52"/>
        <v>20</v>
      </c>
      <c r="AO130" s="3">
        <f t="shared" si="53"/>
        <v>40</v>
      </c>
      <c r="AP130" s="3">
        <f t="shared" si="54"/>
        <v>60</v>
      </c>
      <c r="AQ130" s="3">
        <f t="shared" si="55"/>
        <v>100</v>
      </c>
      <c r="AR130" s="3">
        <f t="shared" si="56"/>
        <v>200</v>
      </c>
      <c r="AS130" s="3">
        <f t="shared" si="57"/>
        <v>1000</v>
      </c>
      <c r="AT130" s="3" t="str">
        <f t="shared" si="58"/>
        <v>1001以上</v>
      </c>
      <c r="AU130" s="3" t="s">
        <v>33</v>
      </c>
      <c r="AV130" s="5">
        <f t="shared" si="180"/>
        <v>10646</v>
      </c>
      <c r="AW130" s="6">
        <f t="shared" si="181"/>
        <v>20</v>
      </c>
      <c r="AX130" s="6">
        <f t="shared" si="182"/>
        <v>20</v>
      </c>
      <c r="AY130" s="6">
        <f t="shared" si="183"/>
        <v>20</v>
      </c>
      <c r="AZ130" s="6">
        <f t="shared" si="184"/>
        <v>40</v>
      </c>
      <c r="BA130" s="6">
        <f t="shared" si="185"/>
        <v>40</v>
      </c>
      <c r="BB130" s="6">
        <f t="shared" si="186"/>
        <v>0</v>
      </c>
      <c r="BC130" s="6">
        <f t="shared" si="187"/>
        <v>0</v>
      </c>
      <c r="BD130" s="4" t="s">
        <v>16</v>
      </c>
      <c r="BE130" s="6">
        <f t="shared" ref="BE130:BE156" si="204">IF($D$1="浴場用",ROUNDDOWN($H$64*$H$1,0),ROUNDDOWN($H$63*$H$1,0))</f>
        <v>1066</v>
      </c>
      <c r="BF130" s="6">
        <f t="shared" si="67"/>
        <v>0</v>
      </c>
      <c r="BG130" s="6">
        <f t="shared" si="68"/>
        <v>71</v>
      </c>
      <c r="BH130" s="6">
        <f t="shared" si="69"/>
        <v>76</v>
      </c>
      <c r="BI130" s="6">
        <f t="shared" si="70"/>
        <v>81</v>
      </c>
      <c r="BJ130" s="6">
        <f t="shared" si="71"/>
        <v>85</v>
      </c>
      <c r="BK130" s="6">
        <f t="shared" si="72"/>
        <v>94</v>
      </c>
      <c r="BL130" s="6">
        <f t="shared" si="73"/>
        <v>114</v>
      </c>
      <c r="BM130" s="4" t="s">
        <v>19</v>
      </c>
      <c r="BN130" s="6">
        <f t="shared" si="188"/>
        <v>9580</v>
      </c>
      <c r="BO130" s="6">
        <f t="shared" si="189"/>
        <v>0</v>
      </c>
      <c r="BP130" s="6">
        <f t="shared" si="190"/>
        <v>1420</v>
      </c>
      <c r="BQ130" s="6">
        <f t="shared" si="191"/>
        <v>1520</v>
      </c>
      <c r="BR130" s="6">
        <f t="shared" si="192"/>
        <v>3240</v>
      </c>
      <c r="BS130" s="6">
        <f t="shared" si="193"/>
        <v>3400</v>
      </c>
      <c r="BT130" s="6">
        <f t="shared" si="194"/>
        <v>0</v>
      </c>
      <c r="BU130" s="6">
        <f t="shared" si="195"/>
        <v>0</v>
      </c>
    </row>
    <row r="131" spans="2:73" ht="18.75" x14ac:dyDescent="0.4">
      <c r="B131" s="147" t="s">
        <v>36</v>
      </c>
      <c r="C131" s="148"/>
      <c r="D131" s="3">
        <f t="shared" ref="D131:D156" si="205">IF($H$1&lt;=1,10,20)</f>
        <v>20</v>
      </c>
      <c r="E131" s="3">
        <f t="shared" ref="E131:E156" si="206">IF($H$1&lt;=1,20,40)</f>
        <v>40</v>
      </c>
      <c r="F131" s="3">
        <f t="shared" ref="F131:F156" si="207">IF($H$1&lt;=1,30,60)</f>
        <v>60</v>
      </c>
      <c r="G131" s="3">
        <f t="shared" ref="G131:G156" si="208">IF($H$1&lt;=1,50,100)</f>
        <v>100</v>
      </c>
      <c r="H131" s="3">
        <f t="shared" ref="H131:H156" si="209">IF($H$1&lt;=1,70,140)</f>
        <v>140</v>
      </c>
      <c r="I131" s="3" t="str">
        <f t="shared" ref="I131:I194" si="210">H131+1&amp;"以上"</f>
        <v>141以上</v>
      </c>
      <c r="J131" s="3" t="str">
        <f t="shared" ref="J131:J156" si="211">$H$1*100+1&amp;"以上"</f>
        <v>201以上</v>
      </c>
      <c r="K131" s="3" t="s">
        <v>20</v>
      </c>
      <c r="L131" s="5">
        <f t="shared" si="164"/>
        <v>21384</v>
      </c>
      <c r="M131" s="6">
        <f t="shared" si="165"/>
        <v>20</v>
      </c>
      <c r="N131" s="6">
        <f t="shared" si="166"/>
        <v>20</v>
      </c>
      <c r="O131" s="6">
        <f t="shared" si="167"/>
        <v>20</v>
      </c>
      <c r="P131" s="6">
        <f t="shared" si="168"/>
        <v>40</v>
      </c>
      <c r="Q131" s="6">
        <f t="shared" si="169"/>
        <v>40</v>
      </c>
      <c r="R131" s="6">
        <f t="shared" si="170"/>
        <v>10</v>
      </c>
      <c r="S131" s="6">
        <f t="shared" si="171"/>
        <v>0</v>
      </c>
      <c r="T131" s="4" t="s">
        <v>16</v>
      </c>
      <c r="U131" s="6">
        <f t="shared" si="196"/>
        <v>1144</v>
      </c>
      <c r="V131" s="6">
        <f t="shared" si="197"/>
        <v>79</v>
      </c>
      <c r="W131" s="6">
        <f t="shared" si="198"/>
        <v>100</v>
      </c>
      <c r="X131" s="6">
        <f t="shared" si="199"/>
        <v>118</v>
      </c>
      <c r="Y131" s="6">
        <f t="shared" si="200"/>
        <v>140</v>
      </c>
      <c r="Z131" s="6">
        <f t="shared" si="201"/>
        <v>168</v>
      </c>
      <c r="AA131" s="6">
        <f t="shared" si="202"/>
        <v>198</v>
      </c>
      <c r="AB131" s="6">
        <f t="shared" si="203"/>
        <v>0</v>
      </c>
      <c r="AC131" s="4" t="s">
        <v>19</v>
      </c>
      <c r="AD131" s="6">
        <f t="shared" si="172"/>
        <v>20240</v>
      </c>
      <c r="AE131" s="6">
        <f t="shared" si="173"/>
        <v>1580</v>
      </c>
      <c r="AF131" s="6">
        <f t="shared" si="174"/>
        <v>2000</v>
      </c>
      <c r="AG131" s="6">
        <f t="shared" si="175"/>
        <v>2360</v>
      </c>
      <c r="AH131" s="6">
        <f t="shared" si="176"/>
        <v>5600</v>
      </c>
      <c r="AI131" s="6">
        <f t="shared" si="177"/>
        <v>6720</v>
      </c>
      <c r="AJ131" s="6">
        <f t="shared" si="178"/>
        <v>1980</v>
      </c>
      <c r="AK131" s="6">
        <f t="shared" si="179"/>
        <v>0</v>
      </c>
      <c r="AL131" s="172" t="s">
        <v>37</v>
      </c>
      <c r="AM131" s="172"/>
      <c r="AN131" s="3">
        <f t="shared" ref="AN131:AN156" si="212">$H$1*10</f>
        <v>20</v>
      </c>
      <c r="AO131" s="3">
        <f t="shared" ref="AO131:AO156" si="213">$H$1*20</f>
        <v>40</v>
      </c>
      <c r="AP131" s="3">
        <f t="shared" ref="AP131:AP156" si="214">$H$1*30</f>
        <v>60</v>
      </c>
      <c r="AQ131" s="3">
        <f t="shared" ref="AQ131:AQ156" si="215">$H$1*50</f>
        <v>100</v>
      </c>
      <c r="AR131" s="3">
        <f t="shared" ref="AR131:AR156" si="216">$H$1*100</f>
        <v>200</v>
      </c>
      <c r="AS131" s="3">
        <f t="shared" ref="AS131:AS156" si="217">$H$1*500</f>
        <v>1000</v>
      </c>
      <c r="AT131" s="3" t="str">
        <f t="shared" ref="AT131:AT194" si="218">AS131+1&amp;"以上"</f>
        <v>1001以上</v>
      </c>
      <c r="AU131" s="3" t="s">
        <v>33</v>
      </c>
      <c r="AV131" s="5">
        <f t="shared" si="180"/>
        <v>11496</v>
      </c>
      <c r="AW131" s="6">
        <f t="shared" si="181"/>
        <v>20</v>
      </c>
      <c r="AX131" s="6">
        <f t="shared" si="182"/>
        <v>20</v>
      </c>
      <c r="AY131" s="6">
        <f t="shared" si="183"/>
        <v>20</v>
      </c>
      <c r="AZ131" s="6">
        <f t="shared" si="184"/>
        <v>40</v>
      </c>
      <c r="BA131" s="6">
        <f t="shared" si="185"/>
        <v>50</v>
      </c>
      <c r="BB131" s="6">
        <f t="shared" si="186"/>
        <v>0</v>
      </c>
      <c r="BC131" s="6">
        <f t="shared" si="187"/>
        <v>0</v>
      </c>
      <c r="BD131" s="4" t="s">
        <v>16</v>
      </c>
      <c r="BE131" s="6">
        <f t="shared" si="204"/>
        <v>1066</v>
      </c>
      <c r="BF131" s="6">
        <f t="shared" ref="BF131:BF156" si="219">IF($D$1="浴場用",$I$64,$I$63)</f>
        <v>0</v>
      </c>
      <c r="BG131" s="6">
        <f t="shared" ref="BG131:BG156" si="220">IF($D$1="浴場用",$J$64,$J$63)</f>
        <v>71</v>
      </c>
      <c r="BH131" s="6">
        <f t="shared" ref="BH131:BH156" si="221">IF($D$1="浴場用",$K$64,$K$63)</f>
        <v>76</v>
      </c>
      <c r="BI131" s="6">
        <f t="shared" ref="BI131:BI156" si="222">IF($D$1="浴場用",$L$64,$L$63)</f>
        <v>81</v>
      </c>
      <c r="BJ131" s="6">
        <f t="shared" ref="BJ131:BJ156" si="223">IF($D$1="浴場用",$M$64,$M$63)</f>
        <v>85</v>
      </c>
      <c r="BK131" s="6">
        <f t="shared" ref="BK131:BK156" si="224">IF($D$1="浴場用",$N$64,$N$63)</f>
        <v>94</v>
      </c>
      <c r="BL131" s="6">
        <f t="shared" ref="BL131:BL156" si="225">IF($D$1="浴場用",$O$64,$O$63)</f>
        <v>114</v>
      </c>
      <c r="BM131" s="4" t="s">
        <v>19</v>
      </c>
      <c r="BN131" s="6">
        <f t="shared" si="188"/>
        <v>10430</v>
      </c>
      <c r="BO131" s="6">
        <f t="shared" si="189"/>
        <v>0</v>
      </c>
      <c r="BP131" s="6">
        <f t="shared" si="190"/>
        <v>1420</v>
      </c>
      <c r="BQ131" s="6">
        <f t="shared" si="191"/>
        <v>1520</v>
      </c>
      <c r="BR131" s="6">
        <f t="shared" si="192"/>
        <v>3240</v>
      </c>
      <c r="BS131" s="6">
        <f t="shared" si="193"/>
        <v>4250</v>
      </c>
      <c r="BT131" s="6">
        <f t="shared" si="194"/>
        <v>0</v>
      </c>
      <c r="BU131" s="6">
        <f t="shared" si="195"/>
        <v>0</v>
      </c>
    </row>
    <row r="132" spans="2:73" ht="18.75" x14ac:dyDescent="0.4">
      <c r="B132" s="147" t="s">
        <v>36</v>
      </c>
      <c r="C132" s="148"/>
      <c r="D132" s="3">
        <f t="shared" si="205"/>
        <v>20</v>
      </c>
      <c r="E132" s="3">
        <f t="shared" si="206"/>
        <v>40</v>
      </c>
      <c r="F132" s="3">
        <f t="shared" si="207"/>
        <v>60</v>
      </c>
      <c r="G132" s="3">
        <f t="shared" si="208"/>
        <v>100</v>
      </c>
      <c r="H132" s="3">
        <f t="shared" si="209"/>
        <v>140</v>
      </c>
      <c r="I132" s="3" t="str">
        <f t="shared" si="210"/>
        <v>141以上</v>
      </c>
      <c r="J132" s="3" t="str">
        <f t="shared" si="211"/>
        <v>201以上</v>
      </c>
      <c r="K132" s="3" t="s">
        <v>20</v>
      </c>
      <c r="L132" s="5">
        <f t="shared" si="164"/>
        <v>23364</v>
      </c>
      <c r="M132" s="6">
        <f t="shared" si="165"/>
        <v>20</v>
      </c>
      <c r="N132" s="6">
        <f t="shared" si="166"/>
        <v>20</v>
      </c>
      <c r="O132" s="6">
        <f t="shared" si="167"/>
        <v>20</v>
      </c>
      <c r="P132" s="6">
        <f t="shared" si="168"/>
        <v>40</v>
      </c>
      <c r="Q132" s="6">
        <f t="shared" si="169"/>
        <v>40</v>
      </c>
      <c r="R132" s="6">
        <f t="shared" si="170"/>
        <v>20</v>
      </c>
      <c r="S132" s="6">
        <f t="shared" si="171"/>
        <v>0</v>
      </c>
      <c r="T132" s="4" t="s">
        <v>16</v>
      </c>
      <c r="U132" s="6">
        <f t="shared" si="196"/>
        <v>1144</v>
      </c>
      <c r="V132" s="6">
        <f t="shared" si="197"/>
        <v>79</v>
      </c>
      <c r="W132" s="6">
        <f t="shared" si="198"/>
        <v>100</v>
      </c>
      <c r="X132" s="6">
        <f t="shared" si="199"/>
        <v>118</v>
      </c>
      <c r="Y132" s="6">
        <f t="shared" si="200"/>
        <v>140</v>
      </c>
      <c r="Z132" s="6">
        <f t="shared" si="201"/>
        <v>168</v>
      </c>
      <c r="AA132" s="6">
        <f t="shared" si="202"/>
        <v>198</v>
      </c>
      <c r="AB132" s="6">
        <f t="shared" si="203"/>
        <v>0</v>
      </c>
      <c r="AC132" s="4" t="s">
        <v>19</v>
      </c>
      <c r="AD132" s="6">
        <f t="shared" si="172"/>
        <v>22220</v>
      </c>
      <c r="AE132" s="6">
        <f t="shared" si="173"/>
        <v>1580</v>
      </c>
      <c r="AF132" s="6">
        <f t="shared" si="174"/>
        <v>2000</v>
      </c>
      <c r="AG132" s="6">
        <f t="shared" si="175"/>
        <v>2360</v>
      </c>
      <c r="AH132" s="6">
        <f t="shared" si="176"/>
        <v>5600</v>
      </c>
      <c r="AI132" s="6">
        <f t="shared" si="177"/>
        <v>6720</v>
      </c>
      <c r="AJ132" s="6">
        <f t="shared" si="178"/>
        <v>3960</v>
      </c>
      <c r="AK132" s="6">
        <f t="shared" si="179"/>
        <v>0</v>
      </c>
      <c r="AL132" s="172" t="s">
        <v>37</v>
      </c>
      <c r="AM132" s="172"/>
      <c r="AN132" s="3">
        <f t="shared" si="212"/>
        <v>20</v>
      </c>
      <c r="AO132" s="3">
        <f t="shared" si="213"/>
        <v>40</v>
      </c>
      <c r="AP132" s="3">
        <f t="shared" si="214"/>
        <v>60</v>
      </c>
      <c r="AQ132" s="3">
        <f t="shared" si="215"/>
        <v>100</v>
      </c>
      <c r="AR132" s="3">
        <f t="shared" si="216"/>
        <v>200</v>
      </c>
      <c r="AS132" s="3">
        <f t="shared" si="217"/>
        <v>1000</v>
      </c>
      <c r="AT132" s="3" t="str">
        <f t="shared" si="218"/>
        <v>1001以上</v>
      </c>
      <c r="AU132" s="3" t="s">
        <v>33</v>
      </c>
      <c r="AV132" s="5">
        <f t="shared" si="180"/>
        <v>12346</v>
      </c>
      <c r="AW132" s="6">
        <f t="shared" si="181"/>
        <v>20</v>
      </c>
      <c r="AX132" s="6">
        <f t="shared" si="182"/>
        <v>20</v>
      </c>
      <c r="AY132" s="6">
        <f t="shared" si="183"/>
        <v>20</v>
      </c>
      <c r="AZ132" s="6">
        <f t="shared" si="184"/>
        <v>40</v>
      </c>
      <c r="BA132" s="6">
        <f t="shared" si="185"/>
        <v>60</v>
      </c>
      <c r="BB132" s="6">
        <f t="shared" si="186"/>
        <v>0</v>
      </c>
      <c r="BC132" s="6">
        <f t="shared" si="187"/>
        <v>0</v>
      </c>
      <c r="BD132" s="4" t="s">
        <v>16</v>
      </c>
      <c r="BE132" s="6">
        <f t="shared" si="204"/>
        <v>1066</v>
      </c>
      <c r="BF132" s="6">
        <f t="shared" si="219"/>
        <v>0</v>
      </c>
      <c r="BG132" s="6">
        <f t="shared" si="220"/>
        <v>71</v>
      </c>
      <c r="BH132" s="6">
        <f t="shared" si="221"/>
        <v>76</v>
      </c>
      <c r="BI132" s="6">
        <f t="shared" si="222"/>
        <v>81</v>
      </c>
      <c r="BJ132" s="6">
        <f t="shared" si="223"/>
        <v>85</v>
      </c>
      <c r="BK132" s="6">
        <f t="shared" si="224"/>
        <v>94</v>
      </c>
      <c r="BL132" s="6">
        <f t="shared" si="225"/>
        <v>114</v>
      </c>
      <c r="BM132" s="4" t="s">
        <v>19</v>
      </c>
      <c r="BN132" s="6">
        <f t="shared" si="188"/>
        <v>11280</v>
      </c>
      <c r="BO132" s="6">
        <f t="shared" si="189"/>
        <v>0</v>
      </c>
      <c r="BP132" s="6">
        <f t="shared" si="190"/>
        <v>1420</v>
      </c>
      <c r="BQ132" s="6">
        <f t="shared" si="191"/>
        <v>1520</v>
      </c>
      <c r="BR132" s="6">
        <f t="shared" si="192"/>
        <v>3240</v>
      </c>
      <c r="BS132" s="6">
        <f t="shared" si="193"/>
        <v>5100</v>
      </c>
      <c r="BT132" s="6">
        <f t="shared" si="194"/>
        <v>0</v>
      </c>
      <c r="BU132" s="6">
        <f t="shared" si="195"/>
        <v>0</v>
      </c>
    </row>
    <row r="133" spans="2:73" ht="18.75" x14ac:dyDescent="0.4">
      <c r="B133" s="147" t="s">
        <v>36</v>
      </c>
      <c r="C133" s="148"/>
      <c r="D133" s="3">
        <f t="shared" si="205"/>
        <v>20</v>
      </c>
      <c r="E133" s="3">
        <f t="shared" si="206"/>
        <v>40</v>
      </c>
      <c r="F133" s="3">
        <f t="shared" si="207"/>
        <v>60</v>
      </c>
      <c r="G133" s="3">
        <f t="shared" si="208"/>
        <v>100</v>
      </c>
      <c r="H133" s="3">
        <f t="shared" si="209"/>
        <v>140</v>
      </c>
      <c r="I133" s="3" t="str">
        <f t="shared" si="210"/>
        <v>141以上</v>
      </c>
      <c r="J133" s="3" t="str">
        <f t="shared" si="211"/>
        <v>201以上</v>
      </c>
      <c r="K133" s="3" t="s">
        <v>20</v>
      </c>
      <c r="L133" s="5">
        <f t="shared" si="164"/>
        <v>25344</v>
      </c>
      <c r="M133" s="6">
        <f t="shared" si="165"/>
        <v>20</v>
      </c>
      <c r="N133" s="6">
        <f t="shared" si="166"/>
        <v>20</v>
      </c>
      <c r="O133" s="6">
        <f t="shared" si="167"/>
        <v>20</v>
      </c>
      <c r="P133" s="6">
        <f t="shared" si="168"/>
        <v>40</v>
      </c>
      <c r="Q133" s="6">
        <f t="shared" si="169"/>
        <v>40</v>
      </c>
      <c r="R133" s="6">
        <f t="shared" si="170"/>
        <v>30</v>
      </c>
      <c r="S133" s="6">
        <f t="shared" si="171"/>
        <v>0</v>
      </c>
      <c r="T133" s="4" t="s">
        <v>16</v>
      </c>
      <c r="U133" s="6">
        <f t="shared" si="196"/>
        <v>1144</v>
      </c>
      <c r="V133" s="6">
        <f t="shared" si="197"/>
        <v>79</v>
      </c>
      <c r="W133" s="6">
        <f t="shared" si="198"/>
        <v>100</v>
      </c>
      <c r="X133" s="6">
        <f t="shared" si="199"/>
        <v>118</v>
      </c>
      <c r="Y133" s="6">
        <f t="shared" si="200"/>
        <v>140</v>
      </c>
      <c r="Z133" s="6">
        <f t="shared" si="201"/>
        <v>168</v>
      </c>
      <c r="AA133" s="6">
        <f t="shared" si="202"/>
        <v>198</v>
      </c>
      <c r="AB133" s="6">
        <f t="shared" si="203"/>
        <v>0</v>
      </c>
      <c r="AC133" s="4" t="s">
        <v>19</v>
      </c>
      <c r="AD133" s="6">
        <f t="shared" si="172"/>
        <v>24200</v>
      </c>
      <c r="AE133" s="6">
        <f t="shared" si="173"/>
        <v>1580</v>
      </c>
      <c r="AF133" s="6">
        <f t="shared" si="174"/>
        <v>2000</v>
      </c>
      <c r="AG133" s="6">
        <f t="shared" si="175"/>
        <v>2360</v>
      </c>
      <c r="AH133" s="6">
        <f t="shared" si="176"/>
        <v>5600</v>
      </c>
      <c r="AI133" s="6">
        <f t="shared" si="177"/>
        <v>6720</v>
      </c>
      <c r="AJ133" s="6">
        <f t="shared" si="178"/>
        <v>5940</v>
      </c>
      <c r="AK133" s="6">
        <f t="shared" si="179"/>
        <v>0</v>
      </c>
      <c r="AL133" s="172" t="s">
        <v>37</v>
      </c>
      <c r="AM133" s="172"/>
      <c r="AN133" s="3">
        <f t="shared" si="212"/>
        <v>20</v>
      </c>
      <c r="AO133" s="3">
        <f t="shared" si="213"/>
        <v>40</v>
      </c>
      <c r="AP133" s="3">
        <f t="shared" si="214"/>
        <v>60</v>
      </c>
      <c r="AQ133" s="3">
        <f t="shared" si="215"/>
        <v>100</v>
      </c>
      <c r="AR133" s="3">
        <f t="shared" si="216"/>
        <v>200</v>
      </c>
      <c r="AS133" s="3">
        <f t="shared" si="217"/>
        <v>1000</v>
      </c>
      <c r="AT133" s="3" t="str">
        <f t="shared" si="218"/>
        <v>1001以上</v>
      </c>
      <c r="AU133" s="3" t="s">
        <v>33</v>
      </c>
      <c r="AV133" s="5">
        <f t="shared" si="180"/>
        <v>13196</v>
      </c>
      <c r="AW133" s="6">
        <f t="shared" si="181"/>
        <v>20</v>
      </c>
      <c r="AX133" s="6">
        <f t="shared" si="182"/>
        <v>20</v>
      </c>
      <c r="AY133" s="6">
        <f t="shared" si="183"/>
        <v>20</v>
      </c>
      <c r="AZ133" s="6">
        <f t="shared" si="184"/>
        <v>40</v>
      </c>
      <c r="BA133" s="6">
        <f t="shared" si="185"/>
        <v>70</v>
      </c>
      <c r="BB133" s="6">
        <f t="shared" si="186"/>
        <v>0</v>
      </c>
      <c r="BC133" s="6">
        <f t="shared" si="187"/>
        <v>0</v>
      </c>
      <c r="BD133" s="4" t="s">
        <v>16</v>
      </c>
      <c r="BE133" s="6">
        <f t="shared" si="204"/>
        <v>1066</v>
      </c>
      <c r="BF133" s="6">
        <f t="shared" si="219"/>
        <v>0</v>
      </c>
      <c r="BG133" s="6">
        <f t="shared" si="220"/>
        <v>71</v>
      </c>
      <c r="BH133" s="6">
        <f t="shared" si="221"/>
        <v>76</v>
      </c>
      <c r="BI133" s="6">
        <f t="shared" si="222"/>
        <v>81</v>
      </c>
      <c r="BJ133" s="6">
        <f t="shared" si="223"/>
        <v>85</v>
      </c>
      <c r="BK133" s="6">
        <f t="shared" si="224"/>
        <v>94</v>
      </c>
      <c r="BL133" s="6">
        <f t="shared" si="225"/>
        <v>114</v>
      </c>
      <c r="BM133" s="4" t="s">
        <v>19</v>
      </c>
      <c r="BN133" s="6">
        <f t="shared" si="188"/>
        <v>12130</v>
      </c>
      <c r="BO133" s="6">
        <f t="shared" si="189"/>
        <v>0</v>
      </c>
      <c r="BP133" s="6">
        <f t="shared" si="190"/>
        <v>1420</v>
      </c>
      <c r="BQ133" s="6">
        <f t="shared" si="191"/>
        <v>1520</v>
      </c>
      <c r="BR133" s="6">
        <f t="shared" si="192"/>
        <v>3240</v>
      </c>
      <c r="BS133" s="6">
        <f t="shared" si="193"/>
        <v>5950</v>
      </c>
      <c r="BT133" s="6">
        <f t="shared" si="194"/>
        <v>0</v>
      </c>
      <c r="BU133" s="6">
        <f t="shared" si="195"/>
        <v>0</v>
      </c>
    </row>
    <row r="134" spans="2:73" ht="18.75" x14ac:dyDescent="0.4">
      <c r="B134" s="147" t="s">
        <v>36</v>
      </c>
      <c r="C134" s="148"/>
      <c r="D134" s="3">
        <f t="shared" si="205"/>
        <v>20</v>
      </c>
      <c r="E134" s="3">
        <f t="shared" si="206"/>
        <v>40</v>
      </c>
      <c r="F134" s="3">
        <f t="shared" si="207"/>
        <v>60</v>
      </c>
      <c r="G134" s="3">
        <f t="shared" si="208"/>
        <v>100</v>
      </c>
      <c r="H134" s="3">
        <f t="shared" si="209"/>
        <v>140</v>
      </c>
      <c r="I134" s="3" t="str">
        <f t="shared" si="210"/>
        <v>141以上</v>
      </c>
      <c r="J134" s="3" t="str">
        <f t="shared" si="211"/>
        <v>201以上</v>
      </c>
      <c r="K134" s="3" t="s">
        <v>20</v>
      </c>
      <c r="L134" s="5">
        <f t="shared" si="164"/>
        <v>27324</v>
      </c>
      <c r="M134" s="6">
        <f t="shared" si="165"/>
        <v>20</v>
      </c>
      <c r="N134" s="6">
        <f t="shared" si="166"/>
        <v>20</v>
      </c>
      <c r="O134" s="6">
        <f t="shared" si="167"/>
        <v>20</v>
      </c>
      <c r="P134" s="6">
        <f t="shared" si="168"/>
        <v>40</v>
      </c>
      <c r="Q134" s="6">
        <f t="shared" si="169"/>
        <v>40</v>
      </c>
      <c r="R134" s="6">
        <f t="shared" si="170"/>
        <v>40</v>
      </c>
      <c r="S134" s="6">
        <f t="shared" si="171"/>
        <v>0</v>
      </c>
      <c r="T134" s="4" t="s">
        <v>16</v>
      </c>
      <c r="U134" s="6">
        <f t="shared" si="196"/>
        <v>1144</v>
      </c>
      <c r="V134" s="6">
        <f t="shared" si="197"/>
        <v>79</v>
      </c>
      <c r="W134" s="6">
        <f t="shared" si="198"/>
        <v>100</v>
      </c>
      <c r="X134" s="6">
        <f t="shared" si="199"/>
        <v>118</v>
      </c>
      <c r="Y134" s="6">
        <f t="shared" si="200"/>
        <v>140</v>
      </c>
      <c r="Z134" s="6">
        <f t="shared" si="201"/>
        <v>168</v>
      </c>
      <c r="AA134" s="6">
        <f t="shared" si="202"/>
        <v>198</v>
      </c>
      <c r="AB134" s="6">
        <f t="shared" si="203"/>
        <v>0</v>
      </c>
      <c r="AC134" s="4" t="s">
        <v>19</v>
      </c>
      <c r="AD134" s="6">
        <f t="shared" si="172"/>
        <v>26180</v>
      </c>
      <c r="AE134" s="6">
        <f t="shared" si="173"/>
        <v>1580</v>
      </c>
      <c r="AF134" s="6">
        <f t="shared" si="174"/>
        <v>2000</v>
      </c>
      <c r="AG134" s="6">
        <f t="shared" si="175"/>
        <v>2360</v>
      </c>
      <c r="AH134" s="6">
        <f t="shared" si="176"/>
        <v>5600</v>
      </c>
      <c r="AI134" s="6">
        <f t="shared" si="177"/>
        <v>6720</v>
      </c>
      <c r="AJ134" s="6">
        <f t="shared" si="178"/>
        <v>7920</v>
      </c>
      <c r="AK134" s="6">
        <f t="shared" si="179"/>
        <v>0</v>
      </c>
      <c r="AL134" s="172" t="s">
        <v>37</v>
      </c>
      <c r="AM134" s="172"/>
      <c r="AN134" s="3">
        <f t="shared" si="212"/>
        <v>20</v>
      </c>
      <c r="AO134" s="3">
        <f t="shared" si="213"/>
        <v>40</v>
      </c>
      <c r="AP134" s="3">
        <f t="shared" si="214"/>
        <v>60</v>
      </c>
      <c r="AQ134" s="3">
        <f t="shared" si="215"/>
        <v>100</v>
      </c>
      <c r="AR134" s="3">
        <f t="shared" si="216"/>
        <v>200</v>
      </c>
      <c r="AS134" s="3">
        <f t="shared" si="217"/>
        <v>1000</v>
      </c>
      <c r="AT134" s="3" t="str">
        <f t="shared" si="218"/>
        <v>1001以上</v>
      </c>
      <c r="AU134" s="3" t="s">
        <v>33</v>
      </c>
      <c r="AV134" s="5">
        <f t="shared" si="180"/>
        <v>14046</v>
      </c>
      <c r="AW134" s="6">
        <f t="shared" si="181"/>
        <v>20</v>
      </c>
      <c r="AX134" s="6">
        <f t="shared" si="182"/>
        <v>20</v>
      </c>
      <c r="AY134" s="6">
        <f t="shared" si="183"/>
        <v>20</v>
      </c>
      <c r="AZ134" s="6">
        <f t="shared" si="184"/>
        <v>40</v>
      </c>
      <c r="BA134" s="6">
        <f t="shared" si="185"/>
        <v>80</v>
      </c>
      <c r="BB134" s="6">
        <f t="shared" si="186"/>
        <v>0</v>
      </c>
      <c r="BC134" s="6">
        <f t="shared" si="187"/>
        <v>0</v>
      </c>
      <c r="BD134" s="4" t="s">
        <v>16</v>
      </c>
      <c r="BE134" s="6">
        <f t="shared" si="204"/>
        <v>1066</v>
      </c>
      <c r="BF134" s="6">
        <f t="shared" si="219"/>
        <v>0</v>
      </c>
      <c r="BG134" s="6">
        <f t="shared" si="220"/>
        <v>71</v>
      </c>
      <c r="BH134" s="6">
        <f t="shared" si="221"/>
        <v>76</v>
      </c>
      <c r="BI134" s="6">
        <f t="shared" si="222"/>
        <v>81</v>
      </c>
      <c r="BJ134" s="6">
        <f t="shared" si="223"/>
        <v>85</v>
      </c>
      <c r="BK134" s="6">
        <f t="shared" si="224"/>
        <v>94</v>
      </c>
      <c r="BL134" s="6">
        <f t="shared" si="225"/>
        <v>114</v>
      </c>
      <c r="BM134" s="4" t="s">
        <v>19</v>
      </c>
      <c r="BN134" s="6">
        <f t="shared" si="188"/>
        <v>12980</v>
      </c>
      <c r="BO134" s="6">
        <f t="shared" si="189"/>
        <v>0</v>
      </c>
      <c r="BP134" s="6">
        <f t="shared" si="190"/>
        <v>1420</v>
      </c>
      <c r="BQ134" s="6">
        <f t="shared" si="191"/>
        <v>1520</v>
      </c>
      <c r="BR134" s="6">
        <f t="shared" si="192"/>
        <v>3240</v>
      </c>
      <c r="BS134" s="6">
        <f t="shared" si="193"/>
        <v>6800</v>
      </c>
      <c r="BT134" s="6">
        <f t="shared" si="194"/>
        <v>0</v>
      </c>
      <c r="BU134" s="6">
        <f t="shared" si="195"/>
        <v>0</v>
      </c>
    </row>
    <row r="135" spans="2:73" ht="18.75" x14ac:dyDescent="0.4">
      <c r="B135" s="147" t="s">
        <v>36</v>
      </c>
      <c r="C135" s="148"/>
      <c r="D135" s="3">
        <f t="shared" si="205"/>
        <v>20</v>
      </c>
      <c r="E135" s="3">
        <f t="shared" si="206"/>
        <v>40</v>
      </c>
      <c r="F135" s="3">
        <f t="shared" si="207"/>
        <v>60</v>
      </c>
      <c r="G135" s="3">
        <f t="shared" si="208"/>
        <v>100</v>
      </c>
      <c r="H135" s="3">
        <f t="shared" si="209"/>
        <v>140</v>
      </c>
      <c r="I135" s="3" t="str">
        <f t="shared" si="210"/>
        <v>141以上</v>
      </c>
      <c r="J135" s="3" t="str">
        <f t="shared" si="211"/>
        <v>201以上</v>
      </c>
      <c r="K135" s="3" t="s">
        <v>20</v>
      </c>
      <c r="L135" s="5">
        <f t="shared" si="164"/>
        <v>29304</v>
      </c>
      <c r="M135" s="6">
        <f t="shared" si="165"/>
        <v>20</v>
      </c>
      <c r="N135" s="6">
        <f t="shared" si="166"/>
        <v>20</v>
      </c>
      <c r="O135" s="6">
        <f t="shared" si="167"/>
        <v>20</v>
      </c>
      <c r="P135" s="6">
        <f t="shared" si="168"/>
        <v>40</v>
      </c>
      <c r="Q135" s="6">
        <f t="shared" si="169"/>
        <v>40</v>
      </c>
      <c r="R135" s="6">
        <f t="shared" si="170"/>
        <v>50</v>
      </c>
      <c r="S135" s="6">
        <f t="shared" si="171"/>
        <v>0</v>
      </c>
      <c r="T135" s="4" t="s">
        <v>16</v>
      </c>
      <c r="U135" s="6">
        <f t="shared" si="196"/>
        <v>1144</v>
      </c>
      <c r="V135" s="6">
        <f t="shared" si="197"/>
        <v>79</v>
      </c>
      <c r="W135" s="6">
        <f t="shared" si="198"/>
        <v>100</v>
      </c>
      <c r="X135" s="6">
        <f t="shared" si="199"/>
        <v>118</v>
      </c>
      <c r="Y135" s="6">
        <f t="shared" si="200"/>
        <v>140</v>
      </c>
      <c r="Z135" s="6">
        <f t="shared" si="201"/>
        <v>168</v>
      </c>
      <c r="AA135" s="6">
        <f t="shared" si="202"/>
        <v>198</v>
      </c>
      <c r="AB135" s="6">
        <f t="shared" si="203"/>
        <v>0</v>
      </c>
      <c r="AC135" s="4" t="s">
        <v>19</v>
      </c>
      <c r="AD135" s="6">
        <f t="shared" si="172"/>
        <v>28160</v>
      </c>
      <c r="AE135" s="6">
        <f t="shared" si="173"/>
        <v>1580</v>
      </c>
      <c r="AF135" s="6">
        <f t="shared" si="174"/>
        <v>2000</v>
      </c>
      <c r="AG135" s="6">
        <f t="shared" si="175"/>
        <v>2360</v>
      </c>
      <c r="AH135" s="6">
        <f t="shared" si="176"/>
        <v>5600</v>
      </c>
      <c r="AI135" s="6">
        <f t="shared" si="177"/>
        <v>6720</v>
      </c>
      <c r="AJ135" s="6">
        <f t="shared" si="178"/>
        <v>9900</v>
      </c>
      <c r="AK135" s="6">
        <f t="shared" si="179"/>
        <v>0</v>
      </c>
      <c r="AL135" s="172" t="s">
        <v>37</v>
      </c>
      <c r="AM135" s="172"/>
      <c r="AN135" s="3">
        <f t="shared" si="212"/>
        <v>20</v>
      </c>
      <c r="AO135" s="3">
        <f t="shared" si="213"/>
        <v>40</v>
      </c>
      <c r="AP135" s="3">
        <f t="shared" si="214"/>
        <v>60</v>
      </c>
      <c r="AQ135" s="3">
        <f t="shared" si="215"/>
        <v>100</v>
      </c>
      <c r="AR135" s="3">
        <f t="shared" si="216"/>
        <v>200</v>
      </c>
      <c r="AS135" s="3">
        <f t="shared" si="217"/>
        <v>1000</v>
      </c>
      <c r="AT135" s="3" t="str">
        <f t="shared" si="218"/>
        <v>1001以上</v>
      </c>
      <c r="AU135" s="3" t="s">
        <v>33</v>
      </c>
      <c r="AV135" s="5">
        <f t="shared" si="180"/>
        <v>14896</v>
      </c>
      <c r="AW135" s="6">
        <f t="shared" si="181"/>
        <v>20</v>
      </c>
      <c r="AX135" s="6">
        <f t="shared" si="182"/>
        <v>20</v>
      </c>
      <c r="AY135" s="6">
        <f t="shared" si="183"/>
        <v>20</v>
      </c>
      <c r="AZ135" s="6">
        <f t="shared" si="184"/>
        <v>40</v>
      </c>
      <c r="BA135" s="6">
        <f t="shared" si="185"/>
        <v>90</v>
      </c>
      <c r="BB135" s="6">
        <f t="shared" si="186"/>
        <v>0</v>
      </c>
      <c r="BC135" s="6">
        <f t="shared" si="187"/>
        <v>0</v>
      </c>
      <c r="BD135" s="4" t="s">
        <v>16</v>
      </c>
      <c r="BE135" s="6">
        <f t="shared" si="204"/>
        <v>1066</v>
      </c>
      <c r="BF135" s="6">
        <f t="shared" si="219"/>
        <v>0</v>
      </c>
      <c r="BG135" s="6">
        <f t="shared" si="220"/>
        <v>71</v>
      </c>
      <c r="BH135" s="6">
        <f t="shared" si="221"/>
        <v>76</v>
      </c>
      <c r="BI135" s="6">
        <f t="shared" si="222"/>
        <v>81</v>
      </c>
      <c r="BJ135" s="6">
        <f t="shared" si="223"/>
        <v>85</v>
      </c>
      <c r="BK135" s="6">
        <f t="shared" si="224"/>
        <v>94</v>
      </c>
      <c r="BL135" s="6">
        <f t="shared" si="225"/>
        <v>114</v>
      </c>
      <c r="BM135" s="4" t="s">
        <v>19</v>
      </c>
      <c r="BN135" s="6">
        <f t="shared" si="188"/>
        <v>13830</v>
      </c>
      <c r="BO135" s="6">
        <f t="shared" si="189"/>
        <v>0</v>
      </c>
      <c r="BP135" s="6">
        <f t="shared" si="190"/>
        <v>1420</v>
      </c>
      <c r="BQ135" s="6">
        <f t="shared" si="191"/>
        <v>1520</v>
      </c>
      <c r="BR135" s="6">
        <f t="shared" si="192"/>
        <v>3240</v>
      </c>
      <c r="BS135" s="6">
        <f t="shared" si="193"/>
        <v>7650</v>
      </c>
      <c r="BT135" s="6">
        <f t="shared" si="194"/>
        <v>0</v>
      </c>
      <c r="BU135" s="6">
        <f t="shared" si="195"/>
        <v>0</v>
      </c>
    </row>
    <row r="136" spans="2:73" ht="18.75" x14ac:dyDescent="0.4">
      <c r="B136" s="147" t="s">
        <v>36</v>
      </c>
      <c r="C136" s="148"/>
      <c r="D136" s="3">
        <f t="shared" si="205"/>
        <v>20</v>
      </c>
      <c r="E136" s="3">
        <f t="shared" si="206"/>
        <v>40</v>
      </c>
      <c r="F136" s="3">
        <f t="shared" si="207"/>
        <v>60</v>
      </c>
      <c r="G136" s="3">
        <f t="shared" si="208"/>
        <v>100</v>
      </c>
      <c r="H136" s="3">
        <f t="shared" si="209"/>
        <v>140</v>
      </c>
      <c r="I136" s="3" t="str">
        <f t="shared" si="210"/>
        <v>141以上</v>
      </c>
      <c r="J136" s="3" t="str">
        <f t="shared" si="211"/>
        <v>201以上</v>
      </c>
      <c r="K136" s="3" t="s">
        <v>20</v>
      </c>
      <c r="L136" s="5">
        <f t="shared" si="164"/>
        <v>31284</v>
      </c>
      <c r="M136" s="6">
        <f t="shared" si="165"/>
        <v>20</v>
      </c>
      <c r="N136" s="6">
        <f t="shared" si="166"/>
        <v>20</v>
      </c>
      <c r="O136" s="6">
        <f t="shared" si="167"/>
        <v>20</v>
      </c>
      <c r="P136" s="6">
        <f t="shared" si="168"/>
        <v>40</v>
      </c>
      <c r="Q136" s="6">
        <f t="shared" si="169"/>
        <v>40</v>
      </c>
      <c r="R136" s="6">
        <f t="shared" si="170"/>
        <v>60</v>
      </c>
      <c r="S136" s="6">
        <f t="shared" si="171"/>
        <v>0</v>
      </c>
      <c r="T136" s="4" t="s">
        <v>16</v>
      </c>
      <c r="U136" s="6">
        <f t="shared" si="196"/>
        <v>1144</v>
      </c>
      <c r="V136" s="6">
        <f t="shared" si="197"/>
        <v>79</v>
      </c>
      <c r="W136" s="6">
        <f t="shared" si="198"/>
        <v>100</v>
      </c>
      <c r="X136" s="6">
        <f t="shared" si="199"/>
        <v>118</v>
      </c>
      <c r="Y136" s="6">
        <f t="shared" si="200"/>
        <v>140</v>
      </c>
      <c r="Z136" s="6">
        <f t="shared" si="201"/>
        <v>168</v>
      </c>
      <c r="AA136" s="6">
        <f t="shared" si="202"/>
        <v>198</v>
      </c>
      <c r="AB136" s="6">
        <f t="shared" si="203"/>
        <v>0</v>
      </c>
      <c r="AC136" s="4" t="s">
        <v>19</v>
      </c>
      <c r="AD136" s="6">
        <f t="shared" si="172"/>
        <v>30140</v>
      </c>
      <c r="AE136" s="6">
        <f t="shared" si="173"/>
        <v>1580</v>
      </c>
      <c r="AF136" s="6">
        <f t="shared" si="174"/>
        <v>2000</v>
      </c>
      <c r="AG136" s="6">
        <f t="shared" si="175"/>
        <v>2360</v>
      </c>
      <c r="AH136" s="6">
        <f t="shared" si="176"/>
        <v>5600</v>
      </c>
      <c r="AI136" s="6">
        <f t="shared" si="177"/>
        <v>6720</v>
      </c>
      <c r="AJ136" s="6">
        <f t="shared" si="178"/>
        <v>11880</v>
      </c>
      <c r="AK136" s="6">
        <f t="shared" si="179"/>
        <v>0</v>
      </c>
      <c r="AL136" s="172" t="s">
        <v>37</v>
      </c>
      <c r="AM136" s="172"/>
      <c r="AN136" s="3">
        <f t="shared" si="212"/>
        <v>20</v>
      </c>
      <c r="AO136" s="3">
        <f t="shared" si="213"/>
        <v>40</v>
      </c>
      <c r="AP136" s="3">
        <f t="shared" si="214"/>
        <v>60</v>
      </c>
      <c r="AQ136" s="3">
        <f t="shared" si="215"/>
        <v>100</v>
      </c>
      <c r="AR136" s="3">
        <f t="shared" si="216"/>
        <v>200</v>
      </c>
      <c r="AS136" s="3">
        <f t="shared" si="217"/>
        <v>1000</v>
      </c>
      <c r="AT136" s="3" t="str">
        <f t="shared" si="218"/>
        <v>1001以上</v>
      </c>
      <c r="AU136" s="3" t="s">
        <v>33</v>
      </c>
      <c r="AV136" s="5">
        <f t="shared" si="180"/>
        <v>15746</v>
      </c>
      <c r="AW136" s="6">
        <f t="shared" si="181"/>
        <v>20</v>
      </c>
      <c r="AX136" s="6">
        <f t="shared" si="182"/>
        <v>20</v>
      </c>
      <c r="AY136" s="6">
        <f t="shared" si="183"/>
        <v>20</v>
      </c>
      <c r="AZ136" s="6">
        <f t="shared" si="184"/>
        <v>40</v>
      </c>
      <c r="BA136" s="6">
        <f t="shared" si="185"/>
        <v>100</v>
      </c>
      <c r="BB136" s="6">
        <f t="shared" si="186"/>
        <v>0</v>
      </c>
      <c r="BC136" s="6">
        <f t="shared" si="187"/>
        <v>0</v>
      </c>
      <c r="BD136" s="4" t="s">
        <v>16</v>
      </c>
      <c r="BE136" s="6">
        <f t="shared" si="204"/>
        <v>1066</v>
      </c>
      <c r="BF136" s="6">
        <f t="shared" si="219"/>
        <v>0</v>
      </c>
      <c r="BG136" s="6">
        <f t="shared" si="220"/>
        <v>71</v>
      </c>
      <c r="BH136" s="6">
        <f t="shared" si="221"/>
        <v>76</v>
      </c>
      <c r="BI136" s="6">
        <f t="shared" si="222"/>
        <v>81</v>
      </c>
      <c r="BJ136" s="6">
        <f t="shared" si="223"/>
        <v>85</v>
      </c>
      <c r="BK136" s="6">
        <f t="shared" si="224"/>
        <v>94</v>
      </c>
      <c r="BL136" s="6">
        <f t="shared" si="225"/>
        <v>114</v>
      </c>
      <c r="BM136" s="4" t="s">
        <v>19</v>
      </c>
      <c r="BN136" s="6">
        <f t="shared" si="188"/>
        <v>14680</v>
      </c>
      <c r="BO136" s="6">
        <f t="shared" si="189"/>
        <v>0</v>
      </c>
      <c r="BP136" s="6">
        <f t="shared" si="190"/>
        <v>1420</v>
      </c>
      <c r="BQ136" s="6">
        <f t="shared" si="191"/>
        <v>1520</v>
      </c>
      <c r="BR136" s="6">
        <f t="shared" si="192"/>
        <v>3240</v>
      </c>
      <c r="BS136" s="6">
        <f t="shared" si="193"/>
        <v>8500</v>
      </c>
      <c r="BT136" s="6">
        <f t="shared" si="194"/>
        <v>0</v>
      </c>
      <c r="BU136" s="6">
        <f t="shared" si="195"/>
        <v>0</v>
      </c>
    </row>
    <row r="137" spans="2:73" ht="18.75" x14ac:dyDescent="0.4">
      <c r="B137" s="147" t="s">
        <v>36</v>
      </c>
      <c r="C137" s="148"/>
      <c r="D137" s="3">
        <f t="shared" si="205"/>
        <v>20</v>
      </c>
      <c r="E137" s="3">
        <f t="shared" si="206"/>
        <v>40</v>
      </c>
      <c r="F137" s="3">
        <f t="shared" si="207"/>
        <v>60</v>
      </c>
      <c r="G137" s="3">
        <f t="shared" si="208"/>
        <v>100</v>
      </c>
      <c r="H137" s="3">
        <f t="shared" si="209"/>
        <v>140</v>
      </c>
      <c r="I137" s="3" t="str">
        <f t="shared" si="210"/>
        <v>141以上</v>
      </c>
      <c r="J137" s="3" t="str">
        <f t="shared" si="211"/>
        <v>201以上</v>
      </c>
      <c r="K137" s="3" t="s">
        <v>20</v>
      </c>
      <c r="L137" s="5">
        <f t="shared" si="164"/>
        <v>33264</v>
      </c>
      <c r="M137" s="6">
        <f t="shared" si="165"/>
        <v>20</v>
      </c>
      <c r="N137" s="6">
        <f t="shared" si="166"/>
        <v>20</v>
      </c>
      <c r="O137" s="6">
        <f t="shared" si="167"/>
        <v>20</v>
      </c>
      <c r="P137" s="6">
        <f t="shared" si="168"/>
        <v>40</v>
      </c>
      <c r="Q137" s="6">
        <f t="shared" si="169"/>
        <v>40</v>
      </c>
      <c r="R137" s="6">
        <f t="shared" si="170"/>
        <v>70</v>
      </c>
      <c r="S137" s="6">
        <f t="shared" si="171"/>
        <v>10</v>
      </c>
      <c r="T137" s="4" t="s">
        <v>16</v>
      </c>
      <c r="U137" s="6">
        <f t="shared" si="196"/>
        <v>1144</v>
      </c>
      <c r="V137" s="6">
        <f t="shared" si="197"/>
        <v>79</v>
      </c>
      <c r="W137" s="6">
        <f t="shared" si="198"/>
        <v>100</v>
      </c>
      <c r="X137" s="6">
        <f t="shared" si="199"/>
        <v>118</v>
      </c>
      <c r="Y137" s="6">
        <f t="shared" si="200"/>
        <v>140</v>
      </c>
      <c r="Z137" s="6">
        <f t="shared" si="201"/>
        <v>168</v>
      </c>
      <c r="AA137" s="6">
        <f t="shared" si="202"/>
        <v>198</v>
      </c>
      <c r="AB137" s="6">
        <f t="shared" si="203"/>
        <v>0</v>
      </c>
      <c r="AC137" s="4" t="s">
        <v>19</v>
      </c>
      <c r="AD137" s="6">
        <f t="shared" si="172"/>
        <v>32120</v>
      </c>
      <c r="AE137" s="6">
        <f t="shared" si="173"/>
        <v>1580</v>
      </c>
      <c r="AF137" s="6">
        <f t="shared" si="174"/>
        <v>2000</v>
      </c>
      <c r="AG137" s="6">
        <f t="shared" si="175"/>
        <v>2360</v>
      </c>
      <c r="AH137" s="6">
        <f t="shared" si="176"/>
        <v>5600</v>
      </c>
      <c r="AI137" s="6">
        <f t="shared" si="177"/>
        <v>6720</v>
      </c>
      <c r="AJ137" s="6">
        <f t="shared" si="178"/>
        <v>13860</v>
      </c>
      <c r="AK137" s="6">
        <f t="shared" si="179"/>
        <v>0</v>
      </c>
      <c r="AL137" s="172" t="s">
        <v>37</v>
      </c>
      <c r="AM137" s="172"/>
      <c r="AN137" s="3">
        <f t="shared" si="212"/>
        <v>20</v>
      </c>
      <c r="AO137" s="3">
        <f t="shared" si="213"/>
        <v>40</v>
      </c>
      <c r="AP137" s="3">
        <f t="shared" si="214"/>
        <v>60</v>
      </c>
      <c r="AQ137" s="3">
        <f t="shared" si="215"/>
        <v>100</v>
      </c>
      <c r="AR137" s="3">
        <f t="shared" si="216"/>
        <v>200</v>
      </c>
      <c r="AS137" s="3">
        <f t="shared" si="217"/>
        <v>1000</v>
      </c>
      <c r="AT137" s="3" t="str">
        <f t="shared" si="218"/>
        <v>1001以上</v>
      </c>
      <c r="AU137" s="3" t="s">
        <v>33</v>
      </c>
      <c r="AV137" s="5">
        <f t="shared" si="180"/>
        <v>16686</v>
      </c>
      <c r="AW137" s="6">
        <f t="shared" si="181"/>
        <v>20</v>
      </c>
      <c r="AX137" s="6">
        <f t="shared" si="182"/>
        <v>20</v>
      </c>
      <c r="AY137" s="6">
        <f t="shared" si="183"/>
        <v>20</v>
      </c>
      <c r="AZ137" s="6">
        <f t="shared" si="184"/>
        <v>40</v>
      </c>
      <c r="BA137" s="6">
        <f t="shared" si="185"/>
        <v>100</v>
      </c>
      <c r="BB137" s="6">
        <f t="shared" si="186"/>
        <v>10</v>
      </c>
      <c r="BC137" s="6">
        <f t="shared" si="187"/>
        <v>0</v>
      </c>
      <c r="BD137" s="4" t="s">
        <v>16</v>
      </c>
      <c r="BE137" s="6">
        <f t="shared" si="204"/>
        <v>1066</v>
      </c>
      <c r="BF137" s="6">
        <f t="shared" si="219"/>
        <v>0</v>
      </c>
      <c r="BG137" s="6">
        <f t="shared" si="220"/>
        <v>71</v>
      </c>
      <c r="BH137" s="6">
        <f t="shared" si="221"/>
        <v>76</v>
      </c>
      <c r="BI137" s="6">
        <f t="shared" si="222"/>
        <v>81</v>
      </c>
      <c r="BJ137" s="6">
        <f t="shared" si="223"/>
        <v>85</v>
      </c>
      <c r="BK137" s="6">
        <f t="shared" si="224"/>
        <v>94</v>
      </c>
      <c r="BL137" s="6">
        <f t="shared" si="225"/>
        <v>114</v>
      </c>
      <c r="BM137" s="4" t="s">
        <v>19</v>
      </c>
      <c r="BN137" s="6">
        <f t="shared" si="188"/>
        <v>15620</v>
      </c>
      <c r="BO137" s="6">
        <f t="shared" si="189"/>
        <v>0</v>
      </c>
      <c r="BP137" s="6">
        <f t="shared" si="190"/>
        <v>1420</v>
      </c>
      <c r="BQ137" s="6">
        <f t="shared" si="191"/>
        <v>1520</v>
      </c>
      <c r="BR137" s="6">
        <f t="shared" si="192"/>
        <v>3240</v>
      </c>
      <c r="BS137" s="6">
        <f t="shared" si="193"/>
        <v>8500</v>
      </c>
      <c r="BT137" s="6">
        <f t="shared" si="194"/>
        <v>940</v>
      </c>
      <c r="BU137" s="6">
        <f t="shared" si="195"/>
        <v>0</v>
      </c>
    </row>
    <row r="138" spans="2:73" ht="18.75" x14ac:dyDescent="0.4">
      <c r="B138" s="147" t="s">
        <v>36</v>
      </c>
      <c r="C138" s="148"/>
      <c r="D138" s="3">
        <f t="shared" si="205"/>
        <v>20</v>
      </c>
      <c r="E138" s="3">
        <f t="shared" si="206"/>
        <v>40</v>
      </c>
      <c r="F138" s="3">
        <f t="shared" si="207"/>
        <v>60</v>
      </c>
      <c r="G138" s="3">
        <f t="shared" si="208"/>
        <v>100</v>
      </c>
      <c r="H138" s="3">
        <f t="shared" si="209"/>
        <v>140</v>
      </c>
      <c r="I138" s="3" t="str">
        <f t="shared" si="210"/>
        <v>141以上</v>
      </c>
      <c r="J138" s="3" t="str">
        <f t="shared" si="211"/>
        <v>201以上</v>
      </c>
      <c r="K138" s="3" t="s">
        <v>20</v>
      </c>
      <c r="L138" s="5">
        <f t="shared" si="164"/>
        <v>35244</v>
      </c>
      <c r="M138" s="6">
        <f t="shared" si="165"/>
        <v>20</v>
      </c>
      <c r="N138" s="6">
        <f t="shared" si="166"/>
        <v>20</v>
      </c>
      <c r="O138" s="6">
        <f t="shared" si="167"/>
        <v>20</v>
      </c>
      <c r="P138" s="6">
        <f t="shared" si="168"/>
        <v>40</v>
      </c>
      <c r="Q138" s="6">
        <f t="shared" si="169"/>
        <v>40</v>
      </c>
      <c r="R138" s="6">
        <f t="shared" si="170"/>
        <v>80</v>
      </c>
      <c r="S138" s="6">
        <f t="shared" si="171"/>
        <v>20</v>
      </c>
      <c r="T138" s="4" t="s">
        <v>16</v>
      </c>
      <c r="U138" s="6">
        <f t="shared" si="196"/>
        <v>1144</v>
      </c>
      <c r="V138" s="6">
        <f t="shared" si="197"/>
        <v>79</v>
      </c>
      <c r="W138" s="6">
        <f t="shared" si="198"/>
        <v>100</v>
      </c>
      <c r="X138" s="6">
        <f t="shared" si="199"/>
        <v>118</v>
      </c>
      <c r="Y138" s="6">
        <f t="shared" si="200"/>
        <v>140</v>
      </c>
      <c r="Z138" s="6">
        <f t="shared" si="201"/>
        <v>168</v>
      </c>
      <c r="AA138" s="6">
        <f t="shared" si="202"/>
        <v>198</v>
      </c>
      <c r="AB138" s="6">
        <f t="shared" si="203"/>
        <v>0</v>
      </c>
      <c r="AC138" s="4" t="s">
        <v>19</v>
      </c>
      <c r="AD138" s="6">
        <f t="shared" si="172"/>
        <v>34100</v>
      </c>
      <c r="AE138" s="6">
        <f t="shared" si="173"/>
        <v>1580</v>
      </c>
      <c r="AF138" s="6">
        <f t="shared" si="174"/>
        <v>2000</v>
      </c>
      <c r="AG138" s="6">
        <f t="shared" si="175"/>
        <v>2360</v>
      </c>
      <c r="AH138" s="6">
        <f t="shared" si="176"/>
        <v>5600</v>
      </c>
      <c r="AI138" s="6">
        <f t="shared" si="177"/>
        <v>6720</v>
      </c>
      <c r="AJ138" s="6">
        <f t="shared" si="178"/>
        <v>15840</v>
      </c>
      <c r="AK138" s="6">
        <f t="shared" si="179"/>
        <v>0</v>
      </c>
      <c r="AL138" s="172" t="s">
        <v>37</v>
      </c>
      <c r="AM138" s="172"/>
      <c r="AN138" s="3">
        <f t="shared" si="212"/>
        <v>20</v>
      </c>
      <c r="AO138" s="3">
        <f t="shared" si="213"/>
        <v>40</v>
      </c>
      <c r="AP138" s="3">
        <f t="shared" si="214"/>
        <v>60</v>
      </c>
      <c r="AQ138" s="3">
        <f t="shared" si="215"/>
        <v>100</v>
      </c>
      <c r="AR138" s="3">
        <f t="shared" si="216"/>
        <v>200</v>
      </c>
      <c r="AS138" s="3">
        <f t="shared" si="217"/>
        <v>1000</v>
      </c>
      <c r="AT138" s="3" t="str">
        <f t="shared" si="218"/>
        <v>1001以上</v>
      </c>
      <c r="AU138" s="3" t="s">
        <v>33</v>
      </c>
      <c r="AV138" s="5">
        <f t="shared" si="180"/>
        <v>17626</v>
      </c>
      <c r="AW138" s="6">
        <f t="shared" si="181"/>
        <v>20</v>
      </c>
      <c r="AX138" s="6">
        <f t="shared" si="182"/>
        <v>20</v>
      </c>
      <c r="AY138" s="6">
        <f t="shared" si="183"/>
        <v>20</v>
      </c>
      <c r="AZ138" s="6">
        <f t="shared" si="184"/>
        <v>40</v>
      </c>
      <c r="BA138" s="6">
        <f t="shared" si="185"/>
        <v>100</v>
      </c>
      <c r="BB138" s="6">
        <f t="shared" si="186"/>
        <v>20</v>
      </c>
      <c r="BC138" s="6">
        <f t="shared" si="187"/>
        <v>0</v>
      </c>
      <c r="BD138" s="4" t="s">
        <v>16</v>
      </c>
      <c r="BE138" s="6">
        <f t="shared" si="204"/>
        <v>1066</v>
      </c>
      <c r="BF138" s="6">
        <f t="shared" si="219"/>
        <v>0</v>
      </c>
      <c r="BG138" s="6">
        <f t="shared" si="220"/>
        <v>71</v>
      </c>
      <c r="BH138" s="6">
        <f t="shared" si="221"/>
        <v>76</v>
      </c>
      <c r="BI138" s="6">
        <f t="shared" si="222"/>
        <v>81</v>
      </c>
      <c r="BJ138" s="6">
        <f t="shared" si="223"/>
        <v>85</v>
      </c>
      <c r="BK138" s="6">
        <f t="shared" si="224"/>
        <v>94</v>
      </c>
      <c r="BL138" s="6">
        <f t="shared" si="225"/>
        <v>114</v>
      </c>
      <c r="BM138" s="4" t="s">
        <v>19</v>
      </c>
      <c r="BN138" s="6">
        <f t="shared" si="188"/>
        <v>16560</v>
      </c>
      <c r="BO138" s="6">
        <f t="shared" si="189"/>
        <v>0</v>
      </c>
      <c r="BP138" s="6">
        <f t="shared" si="190"/>
        <v>1420</v>
      </c>
      <c r="BQ138" s="6">
        <f t="shared" si="191"/>
        <v>1520</v>
      </c>
      <c r="BR138" s="6">
        <f t="shared" si="192"/>
        <v>3240</v>
      </c>
      <c r="BS138" s="6">
        <f t="shared" si="193"/>
        <v>8500</v>
      </c>
      <c r="BT138" s="6">
        <f t="shared" si="194"/>
        <v>1880</v>
      </c>
      <c r="BU138" s="6">
        <f t="shared" si="195"/>
        <v>0</v>
      </c>
    </row>
    <row r="139" spans="2:73" ht="18.75" x14ac:dyDescent="0.4">
      <c r="B139" s="147" t="s">
        <v>36</v>
      </c>
      <c r="C139" s="148"/>
      <c r="D139" s="3">
        <f t="shared" si="205"/>
        <v>20</v>
      </c>
      <c r="E139" s="3">
        <f t="shared" si="206"/>
        <v>40</v>
      </c>
      <c r="F139" s="3">
        <f t="shared" si="207"/>
        <v>60</v>
      </c>
      <c r="G139" s="3">
        <f t="shared" si="208"/>
        <v>100</v>
      </c>
      <c r="H139" s="3">
        <f t="shared" si="209"/>
        <v>140</v>
      </c>
      <c r="I139" s="3" t="str">
        <f t="shared" si="210"/>
        <v>141以上</v>
      </c>
      <c r="J139" s="3" t="str">
        <f t="shared" si="211"/>
        <v>201以上</v>
      </c>
      <c r="K139" s="3" t="s">
        <v>20</v>
      </c>
      <c r="L139" s="5">
        <f t="shared" si="164"/>
        <v>37224</v>
      </c>
      <c r="M139" s="6">
        <f t="shared" si="165"/>
        <v>20</v>
      </c>
      <c r="N139" s="6">
        <f t="shared" si="166"/>
        <v>20</v>
      </c>
      <c r="O139" s="6">
        <f t="shared" si="167"/>
        <v>20</v>
      </c>
      <c r="P139" s="6">
        <f t="shared" si="168"/>
        <v>40</v>
      </c>
      <c r="Q139" s="6">
        <f t="shared" si="169"/>
        <v>40</v>
      </c>
      <c r="R139" s="6">
        <f t="shared" si="170"/>
        <v>90</v>
      </c>
      <c r="S139" s="6">
        <f t="shared" si="171"/>
        <v>30</v>
      </c>
      <c r="T139" s="4" t="s">
        <v>16</v>
      </c>
      <c r="U139" s="6">
        <f t="shared" si="196"/>
        <v>1144</v>
      </c>
      <c r="V139" s="6">
        <f t="shared" si="197"/>
        <v>79</v>
      </c>
      <c r="W139" s="6">
        <f t="shared" si="198"/>
        <v>100</v>
      </c>
      <c r="X139" s="6">
        <f t="shared" si="199"/>
        <v>118</v>
      </c>
      <c r="Y139" s="6">
        <f t="shared" si="200"/>
        <v>140</v>
      </c>
      <c r="Z139" s="6">
        <f t="shared" si="201"/>
        <v>168</v>
      </c>
      <c r="AA139" s="6">
        <f t="shared" si="202"/>
        <v>198</v>
      </c>
      <c r="AB139" s="6">
        <f t="shared" si="203"/>
        <v>0</v>
      </c>
      <c r="AC139" s="4" t="s">
        <v>19</v>
      </c>
      <c r="AD139" s="6">
        <f t="shared" si="172"/>
        <v>36080</v>
      </c>
      <c r="AE139" s="6">
        <f t="shared" si="173"/>
        <v>1580</v>
      </c>
      <c r="AF139" s="6">
        <f t="shared" si="174"/>
        <v>2000</v>
      </c>
      <c r="AG139" s="6">
        <f t="shared" si="175"/>
        <v>2360</v>
      </c>
      <c r="AH139" s="6">
        <f t="shared" si="176"/>
        <v>5600</v>
      </c>
      <c r="AI139" s="6">
        <f t="shared" si="177"/>
        <v>6720</v>
      </c>
      <c r="AJ139" s="6">
        <f t="shared" si="178"/>
        <v>17820</v>
      </c>
      <c r="AK139" s="6">
        <f t="shared" si="179"/>
        <v>0</v>
      </c>
      <c r="AL139" s="172" t="s">
        <v>37</v>
      </c>
      <c r="AM139" s="172"/>
      <c r="AN139" s="3">
        <f t="shared" si="212"/>
        <v>20</v>
      </c>
      <c r="AO139" s="3">
        <f t="shared" si="213"/>
        <v>40</v>
      </c>
      <c r="AP139" s="3">
        <f t="shared" si="214"/>
        <v>60</v>
      </c>
      <c r="AQ139" s="3">
        <f t="shared" si="215"/>
        <v>100</v>
      </c>
      <c r="AR139" s="3">
        <f t="shared" si="216"/>
        <v>200</v>
      </c>
      <c r="AS139" s="3">
        <f t="shared" si="217"/>
        <v>1000</v>
      </c>
      <c r="AT139" s="3" t="str">
        <f t="shared" si="218"/>
        <v>1001以上</v>
      </c>
      <c r="AU139" s="3" t="s">
        <v>33</v>
      </c>
      <c r="AV139" s="5">
        <f t="shared" si="180"/>
        <v>18566</v>
      </c>
      <c r="AW139" s="6">
        <f t="shared" si="181"/>
        <v>20</v>
      </c>
      <c r="AX139" s="6">
        <f t="shared" si="182"/>
        <v>20</v>
      </c>
      <c r="AY139" s="6">
        <f t="shared" si="183"/>
        <v>20</v>
      </c>
      <c r="AZ139" s="6">
        <f t="shared" si="184"/>
        <v>40</v>
      </c>
      <c r="BA139" s="6">
        <f t="shared" si="185"/>
        <v>100</v>
      </c>
      <c r="BB139" s="6">
        <f t="shared" si="186"/>
        <v>30</v>
      </c>
      <c r="BC139" s="6">
        <f t="shared" si="187"/>
        <v>0</v>
      </c>
      <c r="BD139" s="4" t="s">
        <v>16</v>
      </c>
      <c r="BE139" s="6">
        <f t="shared" si="204"/>
        <v>1066</v>
      </c>
      <c r="BF139" s="6">
        <f t="shared" si="219"/>
        <v>0</v>
      </c>
      <c r="BG139" s="6">
        <f t="shared" si="220"/>
        <v>71</v>
      </c>
      <c r="BH139" s="6">
        <f t="shared" si="221"/>
        <v>76</v>
      </c>
      <c r="BI139" s="6">
        <f t="shared" si="222"/>
        <v>81</v>
      </c>
      <c r="BJ139" s="6">
        <f t="shared" si="223"/>
        <v>85</v>
      </c>
      <c r="BK139" s="6">
        <f t="shared" si="224"/>
        <v>94</v>
      </c>
      <c r="BL139" s="6">
        <f t="shared" si="225"/>
        <v>114</v>
      </c>
      <c r="BM139" s="4" t="s">
        <v>19</v>
      </c>
      <c r="BN139" s="6">
        <f t="shared" si="188"/>
        <v>17500</v>
      </c>
      <c r="BO139" s="6">
        <f t="shared" si="189"/>
        <v>0</v>
      </c>
      <c r="BP139" s="6">
        <f t="shared" si="190"/>
        <v>1420</v>
      </c>
      <c r="BQ139" s="6">
        <f t="shared" si="191"/>
        <v>1520</v>
      </c>
      <c r="BR139" s="6">
        <f t="shared" si="192"/>
        <v>3240</v>
      </c>
      <c r="BS139" s="6">
        <f t="shared" si="193"/>
        <v>8500</v>
      </c>
      <c r="BT139" s="6">
        <f t="shared" si="194"/>
        <v>2820</v>
      </c>
      <c r="BU139" s="6">
        <f t="shared" si="195"/>
        <v>0</v>
      </c>
    </row>
    <row r="140" spans="2:73" ht="18.75" x14ac:dyDescent="0.4">
      <c r="B140" s="147" t="s">
        <v>36</v>
      </c>
      <c r="C140" s="148"/>
      <c r="D140" s="3">
        <f t="shared" si="205"/>
        <v>20</v>
      </c>
      <c r="E140" s="3">
        <f t="shared" si="206"/>
        <v>40</v>
      </c>
      <c r="F140" s="3">
        <f t="shared" si="207"/>
        <v>60</v>
      </c>
      <c r="G140" s="3">
        <f t="shared" si="208"/>
        <v>100</v>
      </c>
      <c r="H140" s="3">
        <f t="shared" si="209"/>
        <v>140</v>
      </c>
      <c r="I140" s="3" t="str">
        <f t="shared" si="210"/>
        <v>141以上</v>
      </c>
      <c r="J140" s="3" t="str">
        <f t="shared" si="211"/>
        <v>201以上</v>
      </c>
      <c r="K140" s="3" t="s">
        <v>20</v>
      </c>
      <c r="L140" s="5">
        <f t="shared" si="164"/>
        <v>39204</v>
      </c>
      <c r="M140" s="6">
        <f t="shared" si="165"/>
        <v>20</v>
      </c>
      <c r="N140" s="6">
        <f t="shared" si="166"/>
        <v>20</v>
      </c>
      <c r="O140" s="6">
        <f t="shared" si="167"/>
        <v>20</v>
      </c>
      <c r="P140" s="6">
        <f t="shared" si="168"/>
        <v>40</v>
      </c>
      <c r="Q140" s="6">
        <f t="shared" si="169"/>
        <v>40</v>
      </c>
      <c r="R140" s="6">
        <f t="shared" si="170"/>
        <v>100</v>
      </c>
      <c r="S140" s="6">
        <f t="shared" si="171"/>
        <v>40</v>
      </c>
      <c r="T140" s="4" t="s">
        <v>16</v>
      </c>
      <c r="U140" s="6">
        <f t="shared" si="196"/>
        <v>1144</v>
      </c>
      <c r="V140" s="6">
        <f t="shared" si="197"/>
        <v>79</v>
      </c>
      <c r="W140" s="6">
        <f t="shared" si="198"/>
        <v>100</v>
      </c>
      <c r="X140" s="6">
        <f t="shared" si="199"/>
        <v>118</v>
      </c>
      <c r="Y140" s="6">
        <f t="shared" si="200"/>
        <v>140</v>
      </c>
      <c r="Z140" s="6">
        <f t="shared" si="201"/>
        <v>168</v>
      </c>
      <c r="AA140" s="6">
        <f t="shared" si="202"/>
        <v>198</v>
      </c>
      <c r="AB140" s="6">
        <f t="shared" si="203"/>
        <v>0</v>
      </c>
      <c r="AC140" s="4" t="s">
        <v>19</v>
      </c>
      <c r="AD140" s="6">
        <f t="shared" si="172"/>
        <v>38060</v>
      </c>
      <c r="AE140" s="6">
        <f t="shared" si="173"/>
        <v>1580</v>
      </c>
      <c r="AF140" s="6">
        <f t="shared" si="174"/>
        <v>2000</v>
      </c>
      <c r="AG140" s="6">
        <f t="shared" si="175"/>
        <v>2360</v>
      </c>
      <c r="AH140" s="6">
        <f t="shared" si="176"/>
        <v>5600</v>
      </c>
      <c r="AI140" s="6">
        <f t="shared" si="177"/>
        <v>6720</v>
      </c>
      <c r="AJ140" s="6">
        <f t="shared" si="178"/>
        <v>19800</v>
      </c>
      <c r="AK140" s="6">
        <f t="shared" si="179"/>
        <v>0</v>
      </c>
      <c r="AL140" s="172" t="s">
        <v>37</v>
      </c>
      <c r="AM140" s="172"/>
      <c r="AN140" s="3">
        <f t="shared" si="212"/>
        <v>20</v>
      </c>
      <c r="AO140" s="3">
        <f t="shared" si="213"/>
        <v>40</v>
      </c>
      <c r="AP140" s="3">
        <f t="shared" si="214"/>
        <v>60</v>
      </c>
      <c r="AQ140" s="3">
        <f t="shared" si="215"/>
        <v>100</v>
      </c>
      <c r="AR140" s="3">
        <f t="shared" si="216"/>
        <v>200</v>
      </c>
      <c r="AS140" s="3">
        <f t="shared" si="217"/>
        <v>1000</v>
      </c>
      <c r="AT140" s="3" t="str">
        <f t="shared" si="218"/>
        <v>1001以上</v>
      </c>
      <c r="AU140" s="3" t="s">
        <v>33</v>
      </c>
      <c r="AV140" s="5">
        <f t="shared" si="180"/>
        <v>19506</v>
      </c>
      <c r="AW140" s="6">
        <f t="shared" si="181"/>
        <v>20</v>
      </c>
      <c r="AX140" s="6">
        <f t="shared" si="182"/>
        <v>20</v>
      </c>
      <c r="AY140" s="6">
        <f t="shared" si="183"/>
        <v>20</v>
      </c>
      <c r="AZ140" s="6">
        <f t="shared" si="184"/>
        <v>40</v>
      </c>
      <c r="BA140" s="6">
        <f t="shared" si="185"/>
        <v>100</v>
      </c>
      <c r="BB140" s="6">
        <f t="shared" si="186"/>
        <v>40</v>
      </c>
      <c r="BC140" s="6">
        <f t="shared" si="187"/>
        <v>0</v>
      </c>
      <c r="BD140" s="4" t="s">
        <v>16</v>
      </c>
      <c r="BE140" s="6">
        <f t="shared" si="204"/>
        <v>1066</v>
      </c>
      <c r="BF140" s="6">
        <f t="shared" si="219"/>
        <v>0</v>
      </c>
      <c r="BG140" s="6">
        <f t="shared" si="220"/>
        <v>71</v>
      </c>
      <c r="BH140" s="6">
        <f t="shared" si="221"/>
        <v>76</v>
      </c>
      <c r="BI140" s="6">
        <f t="shared" si="222"/>
        <v>81</v>
      </c>
      <c r="BJ140" s="6">
        <f t="shared" si="223"/>
        <v>85</v>
      </c>
      <c r="BK140" s="6">
        <f t="shared" si="224"/>
        <v>94</v>
      </c>
      <c r="BL140" s="6">
        <f t="shared" si="225"/>
        <v>114</v>
      </c>
      <c r="BM140" s="4" t="s">
        <v>19</v>
      </c>
      <c r="BN140" s="6">
        <f t="shared" si="188"/>
        <v>18440</v>
      </c>
      <c r="BO140" s="6">
        <f t="shared" si="189"/>
        <v>0</v>
      </c>
      <c r="BP140" s="6">
        <f t="shared" si="190"/>
        <v>1420</v>
      </c>
      <c r="BQ140" s="6">
        <f t="shared" si="191"/>
        <v>1520</v>
      </c>
      <c r="BR140" s="6">
        <f t="shared" si="192"/>
        <v>3240</v>
      </c>
      <c r="BS140" s="6">
        <f t="shared" si="193"/>
        <v>8500</v>
      </c>
      <c r="BT140" s="6">
        <f t="shared" si="194"/>
        <v>3760</v>
      </c>
      <c r="BU140" s="6">
        <f t="shared" si="195"/>
        <v>0</v>
      </c>
    </row>
    <row r="141" spans="2:73" ht="18.75" x14ac:dyDescent="0.4">
      <c r="B141" s="147" t="s">
        <v>36</v>
      </c>
      <c r="C141" s="148"/>
      <c r="D141" s="3">
        <f t="shared" si="205"/>
        <v>20</v>
      </c>
      <c r="E141" s="3">
        <f t="shared" si="206"/>
        <v>40</v>
      </c>
      <c r="F141" s="3">
        <f t="shared" si="207"/>
        <v>60</v>
      </c>
      <c r="G141" s="3">
        <f t="shared" si="208"/>
        <v>100</v>
      </c>
      <c r="H141" s="3">
        <f t="shared" si="209"/>
        <v>140</v>
      </c>
      <c r="I141" s="3" t="str">
        <f t="shared" si="210"/>
        <v>141以上</v>
      </c>
      <c r="J141" s="3" t="str">
        <f t="shared" si="211"/>
        <v>201以上</v>
      </c>
      <c r="K141" s="3" t="s">
        <v>20</v>
      </c>
      <c r="L141" s="5">
        <f t="shared" si="164"/>
        <v>41184</v>
      </c>
      <c r="M141" s="6">
        <f t="shared" si="165"/>
        <v>20</v>
      </c>
      <c r="N141" s="6">
        <f t="shared" si="166"/>
        <v>20</v>
      </c>
      <c r="O141" s="6">
        <f t="shared" si="167"/>
        <v>20</v>
      </c>
      <c r="P141" s="6">
        <f t="shared" si="168"/>
        <v>40</v>
      </c>
      <c r="Q141" s="6">
        <f t="shared" si="169"/>
        <v>40</v>
      </c>
      <c r="R141" s="6">
        <f t="shared" si="170"/>
        <v>110</v>
      </c>
      <c r="S141" s="6">
        <f t="shared" si="171"/>
        <v>50</v>
      </c>
      <c r="T141" s="4" t="s">
        <v>16</v>
      </c>
      <c r="U141" s="6">
        <f t="shared" si="196"/>
        <v>1144</v>
      </c>
      <c r="V141" s="6">
        <f t="shared" si="197"/>
        <v>79</v>
      </c>
      <c r="W141" s="6">
        <f t="shared" si="198"/>
        <v>100</v>
      </c>
      <c r="X141" s="6">
        <f t="shared" si="199"/>
        <v>118</v>
      </c>
      <c r="Y141" s="6">
        <f t="shared" si="200"/>
        <v>140</v>
      </c>
      <c r="Z141" s="6">
        <f t="shared" si="201"/>
        <v>168</v>
      </c>
      <c r="AA141" s="6">
        <f t="shared" si="202"/>
        <v>198</v>
      </c>
      <c r="AB141" s="6">
        <f t="shared" si="203"/>
        <v>0</v>
      </c>
      <c r="AC141" s="4" t="s">
        <v>19</v>
      </c>
      <c r="AD141" s="6">
        <f t="shared" si="172"/>
        <v>40040</v>
      </c>
      <c r="AE141" s="6">
        <f t="shared" si="173"/>
        <v>1580</v>
      </c>
      <c r="AF141" s="6">
        <f t="shared" si="174"/>
        <v>2000</v>
      </c>
      <c r="AG141" s="6">
        <f t="shared" si="175"/>
        <v>2360</v>
      </c>
      <c r="AH141" s="6">
        <f t="shared" si="176"/>
        <v>5600</v>
      </c>
      <c r="AI141" s="6">
        <f t="shared" si="177"/>
        <v>6720</v>
      </c>
      <c r="AJ141" s="6">
        <f t="shared" si="178"/>
        <v>21780</v>
      </c>
      <c r="AK141" s="6">
        <f t="shared" si="179"/>
        <v>0</v>
      </c>
      <c r="AL141" s="172" t="s">
        <v>37</v>
      </c>
      <c r="AM141" s="172"/>
      <c r="AN141" s="3">
        <f t="shared" si="212"/>
        <v>20</v>
      </c>
      <c r="AO141" s="3">
        <f t="shared" si="213"/>
        <v>40</v>
      </c>
      <c r="AP141" s="3">
        <f t="shared" si="214"/>
        <v>60</v>
      </c>
      <c r="AQ141" s="3">
        <f t="shared" si="215"/>
        <v>100</v>
      </c>
      <c r="AR141" s="3">
        <f t="shared" si="216"/>
        <v>200</v>
      </c>
      <c r="AS141" s="3">
        <f t="shared" si="217"/>
        <v>1000</v>
      </c>
      <c r="AT141" s="3" t="str">
        <f t="shared" si="218"/>
        <v>1001以上</v>
      </c>
      <c r="AU141" s="3" t="s">
        <v>33</v>
      </c>
      <c r="AV141" s="5">
        <f t="shared" si="180"/>
        <v>20446</v>
      </c>
      <c r="AW141" s="6">
        <f t="shared" si="181"/>
        <v>20</v>
      </c>
      <c r="AX141" s="6">
        <f t="shared" si="182"/>
        <v>20</v>
      </c>
      <c r="AY141" s="6">
        <f t="shared" si="183"/>
        <v>20</v>
      </c>
      <c r="AZ141" s="6">
        <f t="shared" si="184"/>
        <v>40</v>
      </c>
      <c r="BA141" s="6">
        <f t="shared" si="185"/>
        <v>100</v>
      </c>
      <c r="BB141" s="6">
        <f t="shared" si="186"/>
        <v>50</v>
      </c>
      <c r="BC141" s="6">
        <f t="shared" si="187"/>
        <v>0</v>
      </c>
      <c r="BD141" s="4" t="s">
        <v>16</v>
      </c>
      <c r="BE141" s="6">
        <f t="shared" si="204"/>
        <v>1066</v>
      </c>
      <c r="BF141" s="6">
        <f t="shared" si="219"/>
        <v>0</v>
      </c>
      <c r="BG141" s="6">
        <f t="shared" si="220"/>
        <v>71</v>
      </c>
      <c r="BH141" s="6">
        <f t="shared" si="221"/>
        <v>76</v>
      </c>
      <c r="BI141" s="6">
        <f t="shared" si="222"/>
        <v>81</v>
      </c>
      <c r="BJ141" s="6">
        <f t="shared" si="223"/>
        <v>85</v>
      </c>
      <c r="BK141" s="6">
        <f t="shared" si="224"/>
        <v>94</v>
      </c>
      <c r="BL141" s="6">
        <f t="shared" si="225"/>
        <v>114</v>
      </c>
      <c r="BM141" s="4" t="s">
        <v>19</v>
      </c>
      <c r="BN141" s="6">
        <f t="shared" si="188"/>
        <v>19380</v>
      </c>
      <c r="BO141" s="6">
        <f t="shared" si="189"/>
        <v>0</v>
      </c>
      <c r="BP141" s="6">
        <f t="shared" si="190"/>
        <v>1420</v>
      </c>
      <c r="BQ141" s="6">
        <f t="shared" si="191"/>
        <v>1520</v>
      </c>
      <c r="BR141" s="6">
        <f t="shared" si="192"/>
        <v>3240</v>
      </c>
      <c r="BS141" s="6">
        <f t="shared" si="193"/>
        <v>8500</v>
      </c>
      <c r="BT141" s="6">
        <f t="shared" si="194"/>
        <v>4700</v>
      </c>
      <c r="BU141" s="6">
        <f t="shared" si="195"/>
        <v>0</v>
      </c>
    </row>
    <row r="142" spans="2:73" ht="18.75" x14ac:dyDescent="0.4">
      <c r="B142" s="147" t="s">
        <v>36</v>
      </c>
      <c r="C142" s="148"/>
      <c r="D142" s="3">
        <f t="shared" si="205"/>
        <v>20</v>
      </c>
      <c r="E142" s="3">
        <f t="shared" si="206"/>
        <v>40</v>
      </c>
      <c r="F142" s="3">
        <f t="shared" si="207"/>
        <v>60</v>
      </c>
      <c r="G142" s="3">
        <f t="shared" si="208"/>
        <v>100</v>
      </c>
      <c r="H142" s="3">
        <f t="shared" si="209"/>
        <v>140</v>
      </c>
      <c r="I142" s="3" t="str">
        <f t="shared" si="210"/>
        <v>141以上</v>
      </c>
      <c r="J142" s="3" t="str">
        <f t="shared" si="211"/>
        <v>201以上</v>
      </c>
      <c r="K142" s="3" t="s">
        <v>20</v>
      </c>
      <c r="L142" s="5">
        <f t="shared" si="164"/>
        <v>43164</v>
      </c>
      <c r="M142" s="6">
        <f t="shared" si="165"/>
        <v>20</v>
      </c>
      <c r="N142" s="6">
        <f t="shared" si="166"/>
        <v>20</v>
      </c>
      <c r="O142" s="6">
        <f t="shared" si="167"/>
        <v>20</v>
      </c>
      <c r="P142" s="6">
        <f t="shared" si="168"/>
        <v>40</v>
      </c>
      <c r="Q142" s="6">
        <f t="shared" si="169"/>
        <v>40</v>
      </c>
      <c r="R142" s="6">
        <f t="shared" si="170"/>
        <v>120</v>
      </c>
      <c r="S142" s="6">
        <f t="shared" si="171"/>
        <v>60</v>
      </c>
      <c r="T142" s="4" t="s">
        <v>16</v>
      </c>
      <c r="U142" s="6">
        <f t="shared" si="196"/>
        <v>1144</v>
      </c>
      <c r="V142" s="6">
        <f t="shared" si="197"/>
        <v>79</v>
      </c>
      <c r="W142" s="6">
        <f t="shared" si="198"/>
        <v>100</v>
      </c>
      <c r="X142" s="6">
        <f t="shared" si="199"/>
        <v>118</v>
      </c>
      <c r="Y142" s="6">
        <f t="shared" si="200"/>
        <v>140</v>
      </c>
      <c r="Z142" s="6">
        <f t="shared" si="201"/>
        <v>168</v>
      </c>
      <c r="AA142" s="6">
        <f t="shared" si="202"/>
        <v>198</v>
      </c>
      <c r="AB142" s="6">
        <f t="shared" si="203"/>
        <v>0</v>
      </c>
      <c r="AC142" s="4" t="s">
        <v>19</v>
      </c>
      <c r="AD142" s="6">
        <f t="shared" si="172"/>
        <v>42020</v>
      </c>
      <c r="AE142" s="6">
        <f t="shared" si="173"/>
        <v>1580</v>
      </c>
      <c r="AF142" s="6">
        <f t="shared" si="174"/>
        <v>2000</v>
      </c>
      <c r="AG142" s="6">
        <f t="shared" si="175"/>
        <v>2360</v>
      </c>
      <c r="AH142" s="6">
        <f t="shared" si="176"/>
        <v>5600</v>
      </c>
      <c r="AI142" s="6">
        <f t="shared" si="177"/>
        <v>6720</v>
      </c>
      <c r="AJ142" s="6">
        <f t="shared" si="178"/>
        <v>23760</v>
      </c>
      <c r="AK142" s="6">
        <f t="shared" si="179"/>
        <v>0</v>
      </c>
      <c r="AL142" s="172" t="s">
        <v>37</v>
      </c>
      <c r="AM142" s="172"/>
      <c r="AN142" s="3">
        <f t="shared" si="212"/>
        <v>20</v>
      </c>
      <c r="AO142" s="3">
        <f t="shared" si="213"/>
        <v>40</v>
      </c>
      <c r="AP142" s="3">
        <f t="shared" si="214"/>
        <v>60</v>
      </c>
      <c r="AQ142" s="3">
        <f t="shared" si="215"/>
        <v>100</v>
      </c>
      <c r="AR142" s="3">
        <f t="shared" si="216"/>
        <v>200</v>
      </c>
      <c r="AS142" s="3">
        <f t="shared" si="217"/>
        <v>1000</v>
      </c>
      <c r="AT142" s="3" t="str">
        <f t="shared" si="218"/>
        <v>1001以上</v>
      </c>
      <c r="AU142" s="3" t="s">
        <v>33</v>
      </c>
      <c r="AV142" s="5">
        <f t="shared" si="180"/>
        <v>21386</v>
      </c>
      <c r="AW142" s="6">
        <f t="shared" si="181"/>
        <v>20</v>
      </c>
      <c r="AX142" s="6">
        <f t="shared" si="182"/>
        <v>20</v>
      </c>
      <c r="AY142" s="6">
        <f t="shared" si="183"/>
        <v>20</v>
      </c>
      <c r="AZ142" s="6">
        <f t="shared" si="184"/>
        <v>40</v>
      </c>
      <c r="BA142" s="6">
        <f t="shared" si="185"/>
        <v>100</v>
      </c>
      <c r="BB142" s="6">
        <f t="shared" si="186"/>
        <v>60</v>
      </c>
      <c r="BC142" s="6">
        <f t="shared" si="187"/>
        <v>0</v>
      </c>
      <c r="BD142" s="4" t="s">
        <v>16</v>
      </c>
      <c r="BE142" s="6">
        <f t="shared" si="204"/>
        <v>1066</v>
      </c>
      <c r="BF142" s="6">
        <f t="shared" si="219"/>
        <v>0</v>
      </c>
      <c r="BG142" s="6">
        <f t="shared" si="220"/>
        <v>71</v>
      </c>
      <c r="BH142" s="6">
        <f t="shared" si="221"/>
        <v>76</v>
      </c>
      <c r="BI142" s="6">
        <f t="shared" si="222"/>
        <v>81</v>
      </c>
      <c r="BJ142" s="6">
        <f t="shared" si="223"/>
        <v>85</v>
      </c>
      <c r="BK142" s="6">
        <f t="shared" si="224"/>
        <v>94</v>
      </c>
      <c r="BL142" s="6">
        <f t="shared" si="225"/>
        <v>114</v>
      </c>
      <c r="BM142" s="4" t="s">
        <v>19</v>
      </c>
      <c r="BN142" s="6">
        <f t="shared" si="188"/>
        <v>20320</v>
      </c>
      <c r="BO142" s="6">
        <f t="shared" si="189"/>
        <v>0</v>
      </c>
      <c r="BP142" s="6">
        <f t="shared" si="190"/>
        <v>1420</v>
      </c>
      <c r="BQ142" s="6">
        <f t="shared" si="191"/>
        <v>1520</v>
      </c>
      <c r="BR142" s="6">
        <f t="shared" si="192"/>
        <v>3240</v>
      </c>
      <c r="BS142" s="6">
        <f t="shared" si="193"/>
        <v>8500</v>
      </c>
      <c r="BT142" s="6">
        <f t="shared" si="194"/>
        <v>5640</v>
      </c>
      <c r="BU142" s="6">
        <f t="shared" si="195"/>
        <v>0</v>
      </c>
    </row>
    <row r="143" spans="2:73" ht="18.75" x14ac:dyDescent="0.4">
      <c r="B143" s="147" t="s">
        <v>36</v>
      </c>
      <c r="C143" s="148"/>
      <c r="D143" s="3">
        <f t="shared" si="205"/>
        <v>20</v>
      </c>
      <c r="E143" s="3">
        <f t="shared" si="206"/>
        <v>40</v>
      </c>
      <c r="F143" s="3">
        <f t="shared" si="207"/>
        <v>60</v>
      </c>
      <c r="G143" s="3">
        <f t="shared" si="208"/>
        <v>100</v>
      </c>
      <c r="H143" s="3">
        <f t="shared" si="209"/>
        <v>140</v>
      </c>
      <c r="I143" s="3" t="str">
        <f t="shared" si="210"/>
        <v>141以上</v>
      </c>
      <c r="J143" s="3" t="str">
        <f t="shared" si="211"/>
        <v>201以上</v>
      </c>
      <c r="K143" s="3" t="s">
        <v>20</v>
      </c>
      <c r="L143" s="5">
        <f t="shared" si="164"/>
        <v>45144</v>
      </c>
      <c r="M143" s="6">
        <f t="shared" si="165"/>
        <v>20</v>
      </c>
      <c r="N143" s="6">
        <f t="shared" si="166"/>
        <v>20</v>
      </c>
      <c r="O143" s="6">
        <f t="shared" si="167"/>
        <v>20</v>
      </c>
      <c r="P143" s="6">
        <f t="shared" si="168"/>
        <v>40</v>
      </c>
      <c r="Q143" s="6">
        <f t="shared" si="169"/>
        <v>40</v>
      </c>
      <c r="R143" s="6">
        <f t="shared" si="170"/>
        <v>130</v>
      </c>
      <c r="S143" s="6">
        <f t="shared" si="171"/>
        <v>70</v>
      </c>
      <c r="T143" s="4" t="s">
        <v>16</v>
      </c>
      <c r="U143" s="6">
        <f t="shared" si="196"/>
        <v>1144</v>
      </c>
      <c r="V143" s="6">
        <f t="shared" si="197"/>
        <v>79</v>
      </c>
      <c r="W143" s="6">
        <f t="shared" si="198"/>
        <v>100</v>
      </c>
      <c r="X143" s="6">
        <f t="shared" si="199"/>
        <v>118</v>
      </c>
      <c r="Y143" s="6">
        <f t="shared" si="200"/>
        <v>140</v>
      </c>
      <c r="Z143" s="6">
        <f t="shared" si="201"/>
        <v>168</v>
      </c>
      <c r="AA143" s="6">
        <f t="shared" si="202"/>
        <v>198</v>
      </c>
      <c r="AB143" s="6">
        <f t="shared" si="203"/>
        <v>0</v>
      </c>
      <c r="AC143" s="4" t="s">
        <v>19</v>
      </c>
      <c r="AD143" s="6">
        <f t="shared" si="172"/>
        <v>44000</v>
      </c>
      <c r="AE143" s="6">
        <f t="shared" si="173"/>
        <v>1580</v>
      </c>
      <c r="AF143" s="6">
        <f t="shared" si="174"/>
        <v>2000</v>
      </c>
      <c r="AG143" s="6">
        <f t="shared" si="175"/>
        <v>2360</v>
      </c>
      <c r="AH143" s="6">
        <f t="shared" si="176"/>
        <v>5600</v>
      </c>
      <c r="AI143" s="6">
        <f t="shared" si="177"/>
        <v>6720</v>
      </c>
      <c r="AJ143" s="6">
        <f t="shared" si="178"/>
        <v>25740</v>
      </c>
      <c r="AK143" s="6">
        <f t="shared" si="179"/>
        <v>0</v>
      </c>
      <c r="AL143" s="172" t="s">
        <v>37</v>
      </c>
      <c r="AM143" s="172"/>
      <c r="AN143" s="3">
        <f t="shared" si="212"/>
        <v>20</v>
      </c>
      <c r="AO143" s="3">
        <f t="shared" si="213"/>
        <v>40</v>
      </c>
      <c r="AP143" s="3">
        <f t="shared" si="214"/>
        <v>60</v>
      </c>
      <c r="AQ143" s="3">
        <f t="shared" si="215"/>
        <v>100</v>
      </c>
      <c r="AR143" s="3">
        <f t="shared" si="216"/>
        <v>200</v>
      </c>
      <c r="AS143" s="3">
        <f t="shared" si="217"/>
        <v>1000</v>
      </c>
      <c r="AT143" s="3" t="str">
        <f t="shared" si="218"/>
        <v>1001以上</v>
      </c>
      <c r="AU143" s="3" t="s">
        <v>33</v>
      </c>
      <c r="AV143" s="5">
        <f t="shared" si="180"/>
        <v>22326</v>
      </c>
      <c r="AW143" s="6">
        <f t="shared" si="181"/>
        <v>20</v>
      </c>
      <c r="AX143" s="6">
        <f t="shared" si="182"/>
        <v>20</v>
      </c>
      <c r="AY143" s="6">
        <f t="shared" si="183"/>
        <v>20</v>
      </c>
      <c r="AZ143" s="6">
        <f t="shared" si="184"/>
        <v>40</v>
      </c>
      <c r="BA143" s="6">
        <f t="shared" si="185"/>
        <v>100</v>
      </c>
      <c r="BB143" s="6">
        <f t="shared" si="186"/>
        <v>70</v>
      </c>
      <c r="BC143" s="6">
        <f t="shared" si="187"/>
        <v>0</v>
      </c>
      <c r="BD143" s="4" t="s">
        <v>16</v>
      </c>
      <c r="BE143" s="6">
        <f t="shared" si="204"/>
        <v>1066</v>
      </c>
      <c r="BF143" s="6">
        <f t="shared" si="219"/>
        <v>0</v>
      </c>
      <c r="BG143" s="6">
        <f t="shared" si="220"/>
        <v>71</v>
      </c>
      <c r="BH143" s="6">
        <f t="shared" si="221"/>
        <v>76</v>
      </c>
      <c r="BI143" s="6">
        <f t="shared" si="222"/>
        <v>81</v>
      </c>
      <c r="BJ143" s="6">
        <f t="shared" si="223"/>
        <v>85</v>
      </c>
      <c r="BK143" s="6">
        <f t="shared" si="224"/>
        <v>94</v>
      </c>
      <c r="BL143" s="6">
        <f t="shared" si="225"/>
        <v>114</v>
      </c>
      <c r="BM143" s="4" t="s">
        <v>19</v>
      </c>
      <c r="BN143" s="6">
        <f t="shared" si="188"/>
        <v>21260</v>
      </c>
      <c r="BO143" s="6">
        <f t="shared" si="189"/>
        <v>0</v>
      </c>
      <c r="BP143" s="6">
        <f t="shared" si="190"/>
        <v>1420</v>
      </c>
      <c r="BQ143" s="6">
        <f t="shared" si="191"/>
        <v>1520</v>
      </c>
      <c r="BR143" s="6">
        <f t="shared" si="192"/>
        <v>3240</v>
      </c>
      <c r="BS143" s="6">
        <f t="shared" si="193"/>
        <v>8500</v>
      </c>
      <c r="BT143" s="6">
        <f t="shared" si="194"/>
        <v>6580</v>
      </c>
      <c r="BU143" s="6">
        <f t="shared" si="195"/>
        <v>0</v>
      </c>
    </row>
    <row r="144" spans="2:73" ht="18.75" x14ac:dyDescent="0.4">
      <c r="B144" s="147" t="s">
        <v>36</v>
      </c>
      <c r="C144" s="148"/>
      <c r="D144" s="3">
        <f t="shared" si="205"/>
        <v>20</v>
      </c>
      <c r="E144" s="3">
        <f t="shared" si="206"/>
        <v>40</v>
      </c>
      <c r="F144" s="3">
        <f t="shared" si="207"/>
        <v>60</v>
      </c>
      <c r="G144" s="3">
        <f t="shared" si="208"/>
        <v>100</v>
      </c>
      <c r="H144" s="3">
        <f t="shared" si="209"/>
        <v>140</v>
      </c>
      <c r="I144" s="3" t="str">
        <f t="shared" si="210"/>
        <v>141以上</v>
      </c>
      <c r="J144" s="3" t="str">
        <f t="shared" si="211"/>
        <v>201以上</v>
      </c>
      <c r="K144" s="3" t="s">
        <v>20</v>
      </c>
      <c r="L144" s="5">
        <f t="shared" si="164"/>
        <v>47124</v>
      </c>
      <c r="M144" s="6">
        <f t="shared" si="165"/>
        <v>20</v>
      </c>
      <c r="N144" s="6">
        <f t="shared" si="166"/>
        <v>20</v>
      </c>
      <c r="O144" s="6">
        <f t="shared" si="167"/>
        <v>20</v>
      </c>
      <c r="P144" s="6">
        <f t="shared" si="168"/>
        <v>40</v>
      </c>
      <c r="Q144" s="6">
        <f t="shared" si="169"/>
        <v>40</v>
      </c>
      <c r="R144" s="6">
        <f t="shared" si="170"/>
        <v>140</v>
      </c>
      <c r="S144" s="6">
        <f t="shared" si="171"/>
        <v>80</v>
      </c>
      <c r="T144" s="4" t="s">
        <v>16</v>
      </c>
      <c r="U144" s="6">
        <f t="shared" si="196"/>
        <v>1144</v>
      </c>
      <c r="V144" s="6">
        <f t="shared" si="197"/>
        <v>79</v>
      </c>
      <c r="W144" s="6">
        <f t="shared" si="198"/>
        <v>100</v>
      </c>
      <c r="X144" s="6">
        <f t="shared" si="199"/>
        <v>118</v>
      </c>
      <c r="Y144" s="6">
        <f t="shared" si="200"/>
        <v>140</v>
      </c>
      <c r="Z144" s="6">
        <f t="shared" si="201"/>
        <v>168</v>
      </c>
      <c r="AA144" s="6">
        <f t="shared" si="202"/>
        <v>198</v>
      </c>
      <c r="AB144" s="6">
        <f t="shared" si="203"/>
        <v>0</v>
      </c>
      <c r="AC144" s="4" t="s">
        <v>19</v>
      </c>
      <c r="AD144" s="6">
        <f t="shared" si="172"/>
        <v>45980</v>
      </c>
      <c r="AE144" s="6">
        <f t="shared" si="173"/>
        <v>1580</v>
      </c>
      <c r="AF144" s="6">
        <f t="shared" si="174"/>
        <v>2000</v>
      </c>
      <c r="AG144" s="6">
        <f t="shared" si="175"/>
        <v>2360</v>
      </c>
      <c r="AH144" s="6">
        <f t="shared" si="176"/>
        <v>5600</v>
      </c>
      <c r="AI144" s="6">
        <f t="shared" si="177"/>
        <v>6720</v>
      </c>
      <c r="AJ144" s="6">
        <f t="shared" si="178"/>
        <v>27720</v>
      </c>
      <c r="AK144" s="6">
        <f t="shared" si="179"/>
        <v>0</v>
      </c>
      <c r="AL144" s="172" t="s">
        <v>37</v>
      </c>
      <c r="AM144" s="172"/>
      <c r="AN144" s="3">
        <f t="shared" si="212"/>
        <v>20</v>
      </c>
      <c r="AO144" s="3">
        <f t="shared" si="213"/>
        <v>40</v>
      </c>
      <c r="AP144" s="3">
        <f t="shared" si="214"/>
        <v>60</v>
      </c>
      <c r="AQ144" s="3">
        <f t="shared" si="215"/>
        <v>100</v>
      </c>
      <c r="AR144" s="3">
        <f t="shared" si="216"/>
        <v>200</v>
      </c>
      <c r="AS144" s="3">
        <f t="shared" si="217"/>
        <v>1000</v>
      </c>
      <c r="AT144" s="3" t="str">
        <f t="shared" si="218"/>
        <v>1001以上</v>
      </c>
      <c r="AU144" s="3" t="s">
        <v>33</v>
      </c>
      <c r="AV144" s="5">
        <f t="shared" si="180"/>
        <v>23266</v>
      </c>
      <c r="AW144" s="6">
        <f t="shared" si="181"/>
        <v>20</v>
      </c>
      <c r="AX144" s="6">
        <f t="shared" si="182"/>
        <v>20</v>
      </c>
      <c r="AY144" s="6">
        <f t="shared" si="183"/>
        <v>20</v>
      </c>
      <c r="AZ144" s="6">
        <f t="shared" si="184"/>
        <v>40</v>
      </c>
      <c r="BA144" s="6">
        <f t="shared" si="185"/>
        <v>100</v>
      </c>
      <c r="BB144" s="6">
        <f t="shared" si="186"/>
        <v>80</v>
      </c>
      <c r="BC144" s="6">
        <f t="shared" si="187"/>
        <v>0</v>
      </c>
      <c r="BD144" s="4" t="s">
        <v>16</v>
      </c>
      <c r="BE144" s="6">
        <f t="shared" si="204"/>
        <v>1066</v>
      </c>
      <c r="BF144" s="6">
        <f t="shared" si="219"/>
        <v>0</v>
      </c>
      <c r="BG144" s="6">
        <f t="shared" si="220"/>
        <v>71</v>
      </c>
      <c r="BH144" s="6">
        <f t="shared" si="221"/>
        <v>76</v>
      </c>
      <c r="BI144" s="6">
        <f t="shared" si="222"/>
        <v>81</v>
      </c>
      <c r="BJ144" s="6">
        <f t="shared" si="223"/>
        <v>85</v>
      </c>
      <c r="BK144" s="6">
        <f t="shared" si="224"/>
        <v>94</v>
      </c>
      <c r="BL144" s="6">
        <f t="shared" si="225"/>
        <v>114</v>
      </c>
      <c r="BM144" s="4" t="s">
        <v>19</v>
      </c>
      <c r="BN144" s="6">
        <f t="shared" si="188"/>
        <v>22200</v>
      </c>
      <c r="BO144" s="6">
        <f t="shared" si="189"/>
        <v>0</v>
      </c>
      <c r="BP144" s="6">
        <f t="shared" si="190"/>
        <v>1420</v>
      </c>
      <c r="BQ144" s="6">
        <f t="shared" si="191"/>
        <v>1520</v>
      </c>
      <c r="BR144" s="6">
        <f t="shared" si="192"/>
        <v>3240</v>
      </c>
      <c r="BS144" s="6">
        <f t="shared" si="193"/>
        <v>8500</v>
      </c>
      <c r="BT144" s="6">
        <f t="shared" si="194"/>
        <v>7520</v>
      </c>
      <c r="BU144" s="6">
        <f t="shared" si="195"/>
        <v>0</v>
      </c>
    </row>
    <row r="145" spans="2:73" ht="18.75" x14ac:dyDescent="0.4">
      <c r="B145" s="147" t="s">
        <v>36</v>
      </c>
      <c r="C145" s="148"/>
      <c r="D145" s="3">
        <f t="shared" si="205"/>
        <v>20</v>
      </c>
      <c r="E145" s="3">
        <f t="shared" si="206"/>
        <v>40</v>
      </c>
      <c r="F145" s="3">
        <f t="shared" si="207"/>
        <v>60</v>
      </c>
      <c r="G145" s="3">
        <f t="shared" si="208"/>
        <v>100</v>
      </c>
      <c r="H145" s="3">
        <f t="shared" si="209"/>
        <v>140</v>
      </c>
      <c r="I145" s="3" t="str">
        <f t="shared" si="210"/>
        <v>141以上</v>
      </c>
      <c r="J145" s="3" t="str">
        <f t="shared" si="211"/>
        <v>201以上</v>
      </c>
      <c r="K145" s="3" t="s">
        <v>20</v>
      </c>
      <c r="L145" s="5">
        <f t="shared" si="164"/>
        <v>49104</v>
      </c>
      <c r="M145" s="6">
        <f t="shared" si="165"/>
        <v>20</v>
      </c>
      <c r="N145" s="6">
        <f t="shared" si="166"/>
        <v>20</v>
      </c>
      <c r="O145" s="6">
        <f t="shared" si="167"/>
        <v>20</v>
      </c>
      <c r="P145" s="6">
        <f t="shared" si="168"/>
        <v>40</v>
      </c>
      <c r="Q145" s="6">
        <f t="shared" si="169"/>
        <v>40</v>
      </c>
      <c r="R145" s="6">
        <f t="shared" si="170"/>
        <v>150</v>
      </c>
      <c r="S145" s="6">
        <f t="shared" si="171"/>
        <v>90</v>
      </c>
      <c r="T145" s="4" t="s">
        <v>16</v>
      </c>
      <c r="U145" s="6">
        <f t="shared" si="196"/>
        <v>1144</v>
      </c>
      <c r="V145" s="6">
        <f t="shared" si="197"/>
        <v>79</v>
      </c>
      <c r="W145" s="6">
        <f t="shared" si="198"/>
        <v>100</v>
      </c>
      <c r="X145" s="6">
        <f t="shared" si="199"/>
        <v>118</v>
      </c>
      <c r="Y145" s="6">
        <f t="shared" si="200"/>
        <v>140</v>
      </c>
      <c r="Z145" s="6">
        <f t="shared" si="201"/>
        <v>168</v>
      </c>
      <c r="AA145" s="6">
        <f t="shared" si="202"/>
        <v>198</v>
      </c>
      <c r="AB145" s="6">
        <f t="shared" si="203"/>
        <v>0</v>
      </c>
      <c r="AC145" s="4" t="s">
        <v>19</v>
      </c>
      <c r="AD145" s="6">
        <f t="shared" si="172"/>
        <v>47960</v>
      </c>
      <c r="AE145" s="6">
        <f t="shared" si="173"/>
        <v>1580</v>
      </c>
      <c r="AF145" s="6">
        <f t="shared" si="174"/>
        <v>2000</v>
      </c>
      <c r="AG145" s="6">
        <f t="shared" si="175"/>
        <v>2360</v>
      </c>
      <c r="AH145" s="6">
        <f t="shared" si="176"/>
        <v>5600</v>
      </c>
      <c r="AI145" s="6">
        <f t="shared" si="177"/>
        <v>6720</v>
      </c>
      <c r="AJ145" s="6">
        <f t="shared" si="178"/>
        <v>29700</v>
      </c>
      <c r="AK145" s="6">
        <f t="shared" si="179"/>
        <v>0</v>
      </c>
      <c r="AL145" s="172" t="s">
        <v>37</v>
      </c>
      <c r="AM145" s="172"/>
      <c r="AN145" s="3">
        <f t="shared" si="212"/>
        <v>20</v>
      </c>
      <c r="AO145" s="3">
        <f t="shared" si="213"/>
        <v>40</v>
      </c>
      <c r="AP145" s="3">
        <f t="shared" si="214"/>
        <v>60</v>
      </c>
      <c r="AQ145" s="3">
        <f t="shared" si="215"/>
        <v>100</v>
      </c>
      <c r="AR145" s="3">
        <f t="shared" si="216"/>
        <v>200</v>
      </c>
      <c r="AS145" s="3">
        <f t="shared" si="217"/>
        <v>1000</v>
      </c>
      <c r="AT145" s="3" t="str">
        <f t="shared" si="218"/>
        <v>1001以上</v>
      </c>
      <c r="AU145" s="3" t="s">
        <v>33</v>
      </c>
      <c r="AV145" s="5">
        <f t="shared" si="180"/>
        <v>24206</v>
      </c>
      <c r="AW145" s="6">
        <f t="shared" si="181"/>
        <v>20</v>
      </c>
      <c r="AX145" s="6">
        <f t="shared" si="182"/>
        <v>20</v>
      </c>
      <c r="AY145" s="6">
        <f t="shared" si="183"/>
        <v>20</v>
      </c>
      <c r="AZ145" s="6">
        <f t="shared" si="184"/>
        <v>40</v>
      </c>
      <c r="BA145" s="6">
        <f t="shared" si="185"/>
        <v>100</v>
      </c>
      <c r="BB145" s="6">
        <f t="shared" si="186"/>
        <v>90</v>
      </c>
      <c r="BC145" s="6">
        <f t="shared" si="187"/>
        <v>0</v>
      </c>
      <c r="BD145" s="4" t="s">
        <v>16</v>
      </c>
      <c r="BE145" s="6">
        <f t="shared" si="204"/>
        <v>1066</v>
      </c>
      <c r="BF145" s="6">
        <f t="shared" si="219"/>
        <v>0</v>
      </c>
      <c r="BG145" s="6">
        <f t="shared" si="220"/>
        <v>71</v>
      </c>
      <c r="BH145" s="6">
        <f t="shared" si="221"/>
        <v>76</v>
      </c>
      <c r="BI145" s="6">
        <f t="shared" si="222"/>
        <v>81</v>
      </c>
      <c r="BJ145" s="6">
        <f t="shared" si="223"/>
        <v>85</v>
      </c>
      <c r="BK145" s="6">
        <f t="shared" si="224"/>
        <v>94</v>
      </c>
      <c r="BL145" s="6">
        <f t="shared" si="225"/>
        <v>114</v>
      </c>
      <c r="BM145" s="4" t="s">
        <v>19</v>
      </c>
      <c r="BN145" s="6">
        <f t="shared" si="188"/>
        <v>23140</v>
      </c>
      <c r="BO145" s="6">
        <f t="shared" si="189"/>
        <v>0</v>
      </c>
      <c r="BP145" s="6">
        <f t="shared" si="190"/>
        <v>1420</v>
      </c>
      <c r="BQ145" s="6">
        <f t="shared" si="191"/>
        <v>1520</v>
      </c>
      <c r="BR145" s="6">
        <f t="shared" si="192"/>
        <v>3240</v>
      </c>
      <c r="BS145" s="6">
        <f t="shared" si="193"/>
        <v>8500</v>
      </c>
      <c r="BT145" s="6">
        <f t="shared" si="194"/>
        <v>8460</v>
      </c>
      <c r="BU145" s="6">
        <f t="shared" si="195"/>
        <v>0</v>
      </c>
    </row>
    <row r="146" spans="2:73" ht="18.75" x14ac:dyDescent="0.4">
      <c r="B146" s="147" t="s">
        <v>36</v>
      </c>
      <c r="C146" s="148"/>
      <c r="D146" s="3">
        <f t="shared" si="205"/>
        <v>20</v>
      </c>
      <c r="E146" s="3">
        <f t="shared" si="206"/>
        <v>40</v>
      </c>
      <c r="F146" s="3">
        <f t="shared" si="207"/>
        <v>60</v>
      </c>
      <c r="G146" s="3">
        <f t="shared" si="208"/>
        <v>100</v>
      </c>
      <c r="H146" s="3">
        <f t="shared" si="209"/>
        <v>140</v>
      </c>
      <c r="I146" s="3" t="str">
        <f t="shared" si="210"/>
        <v>141以上</v>
      </c>
      <c r="J146" s="3" t="str">
        <f t="shared" si="211"/>
        <v>201以上</v>
      </c>
      <c r="K146" s="3" t="s">
        <v>20</v>
      </c>
      <c r="L146" s="5">
        <f t="shared" ref="L146:L148" si="226">SUM(U146+AD146)</f>
        <v>51084</v>
      </c>
      <c r="M146" s="6">
        <f t="shared" ref="M146:M148" si="227">IF(J23&gt;D146,D146,J23)</f>
        <v>20</v>
      </c>
      <c r="N146" s="6">
        <f t="shared" ref="N146:N148" si="228">IF(J23&lt;D146,0,IF(J23&gt;E146,E146-D146,J23-D146))</f>
        <v>20</v>
      </c>
      <c r="O146" s="6">
        <f t="shared" ref="O146:O148" si="229">IF(J23&lt;E146,0,IF(J23&gt;F146,F146-E146,J23-E146))</f>
        <v>20</v>
      </c>
      <c r="P146" s="6">
        <f t="shared" ref="P146:P148" si="230">IF(J23&lt;F146,0,IF(J23&gt;G146,G146-F146,J23-F146))</f>
        <v>40</v>
      </c>
      <c r="Q146" s="6">
        <f t="shared" ref="Q146:Q148" si="231">IF(J23&lt;G146,0,IF(J23&gt;H146,H146-G146,J23-G146))</f>
        <v>40</v>
      </c>
      <c r="R146" s="6">
        <f t="shared" ref="R146:R148" si="232">IF(J23&lt;H146,0,J23-H146)</f>
        <v>160</v>
      </c>
      <c r="S146" s="6">
        <f t="shared" ref="S146:S148" si="233">IF(J23&gt;$H$1*100,J23-($H$1*100),0)</f>
        <v>100</v>
      </c>
      <c r="T146" s="4" t="s">
        <v>16</v>
      </c>
      <c r="U146" s="6">
        <f t="shared" si="196"/>
        <v>1144</v>
      </c>
      <c r="V146" s="6">
        <f t="shared" si="197"/>
        <v>79</v>
      </c>
      <c r="W146" s="6">
        <f t="shared" si="198"/>
        <v>100</v>
      </c>
      <c r="X146" s="6">
        <f t="shared" si="199"/>
        <v>118</v>
      </c>
      <c r="Y146" s="6">
        <f t="shared" si="200"/>
        <v>140</v>
      </c>
      <c r="Z146" s="6">
        <f t="shared" si="201"/>
        <v>168</v>
      </c>
      <c r="AA146" s="6">
        <f t="shared" si="202"/>
        <v>198</v>
      </c>
      <c r="AB146" s="6">
        <f t="shared" si="203"/>
        <v>0</v>
      </c>
      <c r="AC146" s="4" t="s">
        <v>19</v>
      </c>
      <c r="AD146" s="6">
        <f t="shared" ref="AD146:AD148" si="234">SUM(AE146:AK146)</f>
        <v>49940</v>
      </c>
      <c r="AE146" s="6">
        <f t="shared" ref="AE146:AE148" si="235">M146*V146</f>
        <v>1580</v>
      </c>
      <c r="AF146" s="6">
        <f t="shared" ref="AF146:AF148" si="236">N146*W146</f>
        <v>2000</v>
      </c>
      <c r="AG146" s="6">
        <f t="shared" ref="AG146:AG148" si="237">O146*X146</f>
        <v>2360</v>
      </c>
      <c r="AH146" s="6">
        <f t="shared" ref="AH146:AH148" si="238">P146*Y146</f>
        <v>5600</v>
      </c>
      <c r="AI146" s="6">
        <f t="shared" ref="AI146:AI148" si="239">Q146*Z146</f>
        <v>6720</v>
      </c>
      <c r="AJ146" s="6">
        <f t="shared" ref="AJ146:AJ148" si="240">R146*AA146</f>
        <v>31680</v>
      </c>
      <c r="AK146" s="6">
        <f t="shared" ref="AK146:AK148" si="241">S146*AB146</f>
        <v>0</v>
      </c>
      <c r="AL146" s="172" t="s">
        <v>37</v>
      </c>
      <c r="AM146" s="172"/>
      <c r="AN146" s="3">
        <f t="shared" si="212"/>
        <v>20</v>
      </c>
      <c r="AO146" s="3">
        <f t="shared" si="213"/>
        <v>40</v>
      </c>
      <c r="AP146" s="3">
        <f t="shared" si="214"/>
        <v>60</v>
      </c>
      <c r="AQ146" s="3">
        <f t="shared" si="215"/>
        <v>100</v>
      </c>
      <c r="AR146" s="3">
        <f t="shared" si="216"/>
        <v>200</v>
      </c>
      <c r="AS146" s="3">
        <f t="shared" si="217"/>
        <v>1000</v>
      </c>
      <c r="AT146" s="3" t="str">
        <f t="shared" si="218"/>
        <v>1001以上</v>
      </c>
      <c r="AU146" s="3" t="s">
        <v>33</v>
      </c>
      <c r="AV146" s="5">
        <f t="shared" si="180"/>
        <v>25146</v>
      </c>
      <c r="AW146" s="6">
        <f t="shared" si="181"/>
        <v>20</v>
      </c>
      <c r="AX146" s="6">
        <f t="shared" si="182"/>
        <v>20</v>
      </c>
      <c r="AY146" s="6">
        <f t="shared" si="183"/>
        <v>20</v>
      </c>
      <c r="AZ146" s="6">
        <f t="shared" si="184"/>
        <v>40</v>
      </c>
      <c r="BA146" s="6">
        <f t="shared" si="185"/>
        <v>100</v>
      </c>
      <c r="BB146" s="6">
        <f t="shared" si="186"/>
        <v>100</v>
      </c>
      <c r="BC146" s="6">
        <f t="shared" si="187"/>
        <v>0</v>
      </c>
      <c r="BD146" s="4" t="s">
        <v>16</v>
      </c>
      <c r="BE146" s="6">
        <f t="shared" si="204"/>
        <v>1066</v>
      </c>
      <c r="BF146" s="6">
        <f t="shared" si="219"/>
        <v>0</v>
      </c>
      <c r="BG146" s="6">
        <f t="shared" si="220"/>
        <v>71</v>
      </c>
      <c r="BH146" s="6">
        <f t="shared" si="221"/>
        <v>76</v>
      </c>
      <c r="BI146" s="6">
        <f t="shared" si="222"/>
        <v>81</v>
      </c>
      <c r="BJ146" s="6">
        <f t="shared" si="223"/>
        <v>85</v>
      </c>
      <c r="BK146" s="6">
        <f t="shared" si="224"/>
        <v>94</v>
      </c>
      <c r="BL146" s="6">
        <f t="shared" si="225"/>
        <v>114</v>
      </c>
      <c r="BM146" s="4" t="s">
        <v>19</v>
      </c>
      <c r="BN146" s="6">
        <f t="shared" si="188"/>
        <v>24080</v>
      </c>
      <c r="BO146" s="6">
        <f t="shared" si="189"/>
        <v>0</v>
      </c>
      <c r="BP146" s="6">
        <f t="shared" si="190"/>
        <v>1420</v>
      </c>
      <c r="BQ146" s="6">
        <f t="shared" si="191"/>
        <v>1520</v>
      </c>
      <c r="BR146" s="6">
        <f t="shared" si="192"/>
        <v>3240</v>
      </c>
      <c r="BS146" s="6">
        <f t="shared" si="193"/>
        <v>8500</v>
      </c>
      <c r="BT146" s="6">
        <f t="shared" si="194"/>
        <v>9400</v>
      </c>
      <c r="BU146" s="6">
        <f t="shared" si="195"/>
        <v>0</v>
      </c>
    </row>
    <row r="147" spans="2:73" ht="18.75" x14ac:dyDescent="0.4">
      <c r="B147" s="147" t="s">
        <v>36</v>
      </c>
      <c r="C147" s="148"/>
      <c r="D147" s="3">
        <f t="shared" si="205"/>
        <v>20</v>
      </c>
      <c r="E147" s="3">
        <f t="shared" si="206"/>
        <v>40</v>
      </c>
      <c r="F147" s="3">
        <f t="shared" si="207"/>
        <v>60</v>
      </c>
      <c r="G147" s="3">
        <f t="shared" si="208"/>
        <v>100</v>
      </c>
      <c r="H147" s="3">
        <f t="shared" si="209"/>
        <v>140</v>
      </c>
      <c r="I147" s="3" t="str">
        <f t="shared" si="210"/>
        <v>141以上</v>
      </c>
      <c r="J147" s="3" t="str">
        <f t="shared" si="211"/>
        <v>201以上</v>
      </c>
      <c r="K147" s="3" t="s">
        <v>20</v>
      </c>
      <c r="L147" s="5">
        <f t="shared" si="226"/>
        <v>53064</v>
      </c>
      <c r="M147" s="6">
        <f t="shared" si="227"/>
        <v>20</v>
      </c>
      <c r="N147" s="6">
        <f t="shared" si="228"/>
        <v>20</v>
      </c>
      <c r="O147" s="6">
        <f t="shared" si="229"/>
        <v>20</v>
      </c>
      <c r="P147" s="6">
        <f t="shared" si="230"/>
        <v>40</v>
      </c>
      <c r="Q147" s="6">
        <f t="shared" si="231"/>
        <v>40</v>
      </c>
      <c r="R147" s="6">
        <f t="shared" si="232"/>
        <v>170</v>
      </c>
      <c r="S147" s="6">
        <f t="shared" si="233"/>
        <v>110</v>
      </c>
      <c r="T147" s="4" t="s">
        <v>16</v>
      </c>
      <c r="U147" s="6">
        <f t="shared" si="196"/>
        <v>1144</v>
      </c>
      <c r="V147" s="6">
        <f t="shared" si="197"/>
        <v>79</v>
      </c>
      <c r="W147" s="6">
        <f t="shared" si="198"/>
        <v>100</v>
      </c>
      <c r="X147" s="6">
        <f t="shared" si="199"/>
        <v>118</v>
      </c>
      <c r="Y147" s="6">
        <f t="shared" si="200"/>
        <v>140</v>
      </c>
      <c r="Z147" s="6">
        <f t="shared" si="201"/>
        <v>168</v>
      </c>
      <c r="AA147" s="6">
        <f t="shared" si="202"/>
        <v>198</v>
      </c>
      <c r="AB147" s="6">
        <f t="shared" si="203"/>
        <v>0</v>
      </c>
      <c r="AC147" s="4" t="s">
        <v>19</v>
      </c>
      <c r="AD147" s="6">
        <f t="shared" si="234"/>
        <v>51920</v>
      </c>
      <c r="AE147" s="6">
        <f t="shared" si="235"/>
        <v>1580</v>
      </c>
      <c r="AF147" s="6">
        <f t="shared" si="236"/>
        <v>2000</v>
      </c>
      <c r="AG147" s="6">
        <f t="shared" si="237"/>
        <v>2360</v>
      </c>
      <c r="AH147" s="6">
        <f t="shared" si="238"/>
        <v>5600</v>
      </c>
      <c r="AI147" s="6">
        <f t="shared" si="239"/>
        <v>6720</v>
      </c>
      <c r="AJ147" s="6">
        <f t="shared" si="240"/>
        <v>33660</v>
      </c>
      <c r="AK147" s="6">
        <f t="shared" si="241"/>
        <v>0</v>
      </c>
      <c r="AL147" s="172" t="s">
        <v>37</v>
      </c>
      <c r="AM147" s="172"/>
      <c r="AN147" s="3">
        <f t="shared" si="212"/>
        <v>20</v>
      </c>
      <c r="AO147" s="3">
        <f t="shared" si="213"/>
        <v>40</v>
      </c>
      <c r="AP147" s="3">
        <f t="shared" si="214"/>
        <v>60</v>
      </c>
      <c r="AQ147" s="3">
        <f t="shared" si="215"/>
        <v>100</v>
      </c>
      <c r="AR147" s="3">
        <f t="shared" si="216"/>
        <v>200</v>
      </c>
      <c r="AS147" s="3">
        <f t="shared" si="217"/>
        <v>1000</v>
      </c>
      <c r="AT147" s="3" t="str">
        <f t="shared" si="218"/>
        <v>1001以上</v>
      </c>
      <c r="AU147" s="3" t="s">
        <v>33</v>
      </c>
      <c r="AV147" s="5">
        <f t="shared" si="180"/>
        <v>26086</v>
      </c>
      <c r="AW147" s="6">
        <f t="shared" si="181"/>
        <v>20</v>
      </c>
      <c r="AX147" s="6">
        <f t="shared" si="182"/>
        <v>20</v>
      </c>
      <c r="AY147" s="6">
        <f t="shared" si="183"/>
        <v>20</v>
      </c>
      <c r="AZ147" s="6">
        <f t="shared" si="184"/>
        <v>40</v>
      </c>
      <c r="BA147" s="6">
        <f t="shared" si="185"/>
        <v>100</v>
      </c>
      <c r="BB147" s="6">
        <f t="shared" si="186"/>
        <v>110</v>
      </c>
      <c r="BC147" s="6">
        <f t="shared" si="187"/>
        <v>0</v>
      </c>
      <c r="BD147" s="4" t="s">
        <v>16</v>
      </c>
      <c r="BE147" s="6">
        <f t="shared" si="204"/>
        <v>1066</v>
      </c>
      <c r="BF147" s="6">
        <f t="shared" si="219"/>
        <v>0</v>
      </c>
      <c r="BG147" s="6">
        <f t="shared" si="220"/>
        <v>71</v>
      </c>
      <c r="BH147" s="6">
        <f t="shared" si="221"/>
        <v>76</v>
      </c>
      <c r="BI147" s="6">
        <f t="shared" si="222"/>
        <v>81</v>
      </c>
      <c r="BJ147" s="6">
        <f t="shared" si="223"/>
        <v>85</v>
      </c>
      <c r="BK147" s="6">
        <f t="shared" si="224"/>
        <v>94</v>
      </c>
      <c r="BL147" s="6">
        <f t="shared" si="225"/>
        <v>114</v>
      </c>
      <c r="BM147" s="4" t="s">
        <v>19</v>
      </c>
      <c r="BN147" s="6">
        <f t="shared" si="188"/>
        <v>25020</v>
      </c>
      <c r="BO147" s="6">
        <f t="shared" si="189"/>
        <v>0</v>
      </c>
      <c r="BP147" s="6">
        <f t="shared" si="190"/>
        <v>1420</v>
      </c>
      <c r="BQ147" s="6">
        <f t="shared" si="191"/>
        <v>1520</v>
      </c>
      <c r="BR147" s="6">
        <f t="shared" si="192"/>
        <v>3240</v>
      </c>
      <c r="BS147" s="6">
        <f t="shared" si="193"/>
        <v>8500</v>
      </c>
      <c r="BT147" s="6">
        <f t="shared" si="194"/>
        <v>10340</v>
      </c>
      <c r="BU147" s="6">
        <f t="shared" si="195"/>
        <v>0</v>
      </c>
    </row>
    <row r="148" spans="2:73" ht="18.75" x14ac:dyDescent="0.4">
      <c r="B148" s="147" t="s">
        <v>36</v>
      </c>
      <c r="C148" s="148"/>
      <c r="D148" s="3">
        <f t="shared" si="205"/>
        <v>20</v>
      </c>
      <c r="E148" s="3">
        <f t="shared" si="206"/>
        <v>40</v>
      </c>
      <c r="F148" s="3">
        <f t="shared" si="207"/>
        <v>60</v>
      </c>
      <c r="G148" s="3">
        <f t="shared" si="208"/>
        <v>100</v>
      </c>
      <c r="H148" s="3">
        <f t="shared" si="209"/>
        <v>140</v>
      </c>
      <c r="I148" s="3" t="str">
        <f t="shared" si="210"/>
        <v>141以上</v>
      </c>
      <c r="J148" s="3" t="str">
        <f t="shared" si="211"/>
        <v>201以上</v>
      </c>
      <c r="K148" s="3" t="s">
        <v>20</v>
      </c>
      <c r="L148" s="5">
        <f t="shared" si="226"/>
        <v>55044</v>
      </c>
      <c r="M148" s="6">
        <f t="shared" si="227"/>
        <v>20</v>
      </c>
      <c r="N148" s="6">
        <f t="shared" si="228"/>
        <v>20</v>
      </c>
      <c r="O148" s="6">
        <f t="shared" si="229"/>
        <v>20</v>
      </c>
      <c r="P148" s="6">
        <f t="shared" si="230"/>
        <v>40</v>
      </c>
      <c r="Q148" s="6">
        <f t="shared" si="231"/>
        <v>40</v>
      </c>
      <c r="R148" s="6">
        <f t="shared" si="232"/>
        <v>180</v>
      </c>
      <c r="S148" s="6">
        <f t="shared" si="233"/>
        <v>120</v>
      </c>
      <c r="T148" s="4" t="s">
        <v>16</v>
      </c>
      <c r="U148" s="6">
        <f t="shared" si="196"/>
        <v>1144</v>
      </c>
      <c r="V148" s="6">
        <f t="shared" si="197"/>
        <v>79</v>
      </c>
      <c r="W148" s="6">
        <f t="shared" si="198"/>
        <v>100</v>
      </c>
      <c r="X148" s="6">
        <f t="shared" si="199"/>
        <v>118</v>
      </c>
      <c r="Y148" s="6">
        <f t="shared" si="200"/>
        <v>140</v>
      </c>
      <c r="Z148" s="6">
        <f t="shared" si="201"/>
        <v>168</v>
      </c>
      <c r="AA148" s="6">
        <f t="shared" si="202"/>
        <v>198</v>
      </c>
      <c r="AB148" s="6">
        <f t="shared" si="203"/>
        <v>0</v>
      </c>
      <c r="AC148" s="4" t="s">
        <v>19</v>
      </c>
      <c r="AD148" s="6">
        <f t="shared" si="234"/>
        <v>53900</v>
      </c>
      <c r="AE148" s="6">
        <f t="shared" si="235"/>
        <v>1580</v>
      </c>
      <c r="AF148" s="6">
        <f t="shared" si="236"/>
        <v>2000</v>
      </c>
      <c r="AG148" s="6">
        <f t="shared" si="237"/>
        <v>2360</v>
      </c>
      <c r="AH148" s="6">
        <f t="shared" si="238"/>
        <v>5600</v>
      </c>
      <c r="AI148" s="6">
        <f t="shared" si="239"/>
        <v>6720</v>
      </c>
      <c r="AJ148" s="6">
        <f t="shared" si="240"/>
        <v>35640</v>
      </c>
      <c r="AK148" s="6">
        <f t="shared" si="241"/>
        <v>0</v>
      </c>
      <c r="AL148" s="172" t="s">
        <v>37</v>
      </c>
      <c r="AM148" s="172"/>
      <c r="AN148" s="3">
        <f t="shared" si="212"/>
        <v>20</v>
      </c>
      <c r="AO148" s="3">
        <f t="shared" si="213"/>
        <v>40</v>
      </c>
      <c r="AP148" s="3">
        <f t="shared" si="214"/>
        <v>60</v>
      </c>
      <c r="AQ148" s="3">
        <f t="shared" si="215"/>
        <v>100</v>
      </c>
      <c r="AR148" s="3">
        <f t="shared" si="216"/>
        <v>200</v>
      </c>
      <c r="AS148" s="3">
        <f t="shared" si="217"/>
        <v>1000</v>
      </c>
      <c r="AT148" s="3" t="str">
        <f t="shared" si="218"/>
        <v>1001以上</v>
      </c>
      <c r="AU148" s="3" t="s">
        <v>33</v>
      </c>
      <c r="AV148" s="5">
        <f t="shared" si="180"/>
        <v>27026</v>
      </c>
      <c r="AW148" s="6">
        <f t="shared" si="181"/>
        <v>20</v>
      </c>
      <c r="AX148" s="6">
        <f t="shared" si="182"/>
        <v>20</v>
      </c>
      <c r="AY148" s="6">
        <f t="shared" si="183"/>
        <v>20</v>
      </c>
      <c r="AZ148" s="6">
        <f t="shared" si="184"/>
        <v>40</v>
      </c>
      <c r="BA148" s="6">
        <f t="shared" si="185"/>
        <v>100</v>
      </c>
      <c r="BB148" s="6">
        <f t="shared" si="186"/>
        <v>120</v>
      </c>
      <c r="BC148" s="6">
        <f t="shared" si="187"/>
        <v>0</v>
      </c>
      <c r="BD148" s="4" t="s">
        <v>16</v>
      </c>
      <c r="BE148" s="6">
        <f t="shared" si="204"/>
        <v>1066</v>
      </c>
      <c r="BF148" s="6">
        <f t="shared" si="219"/>
        <v>0</v>
      </c>
      <c r="BG148" s="6">
        <f t="shared" si="220"/>
        <v>71</v>
      </c>
      <c r="BH148" s="6">
        <f t="shared" si="221"/>
        <v>76</v>
      </c>
      <c r="BI148" s="6">
        <f t="shared" si="222"/>
        <v>81</v>
      </c>
      <c r="BJ148" s="6">
        <f t="shared" si="223"/>
        <v>85</v>
      </c>
      <c r="BK148" s="6">
        <f t="shared" si="224"/>
        <v>94</v>
      </c>
      <c r="BL148" s="6">
        <f t="shared" si="225"/>
        <v>114</v>
      </c>
      <c r="BM148" s="4" t="s">
        <v>19</v>
      </c>
      <c r="BN148" s="6">
        <f t="shared" si="188"/>
        <v>25960</v>
      </c>
      <c r="BO148" s="6">
        <f t="shared" si="189"/>
        <v>0</v>
      </c>
      <c r="BP148" s="6">
        <f t="shared" si="190"/>
        <v>1420</v>
      </c>
      <c r="BQ148" s="6">
        <f t="shared" si="191"/>
        <v>1520</v>
      </c>
      <c r="BR148" s="6">
        <f t="shared" si="192"/>
        <v>3240</v>
      </c>
      <c r="BS148" s="6">
        <f t="shared" si="193"/>
        <v>8500</v>
      </c>
      <c r="BT148" s="6">
        <f t="shared" si="194"/>
        <v>11280</v>
      </c>
      <c r="BU148" s="6">
        <f t="shared" si="195"/>
        <v>0</v>
      </c>
    </row>
    <row r="149" spans="2:73" ht="18.75" x14ac:dyDescent="0.4">
      <c r="B149" s="147" t="s">
        <v>36</v>
      </c>
      <c r="C149" s="148"/>
      <c r="D149" s="3">
        <f t="shared" si="205"/>
        <v>20</v>
      </c>
      <c r="E149" s="3">
        <f t="shared" si="206"/>
        <v>40</v>
      </c>
      <c r="F149" s="3">
        <f t="shared" si="207"/>
        <v>60</v>
      </c>
      <c r="G149" s="3">
        <f t="shared" si="208"/>
        <v>100</v>
      </c>
      <c r="H149" s="3">
        <f t="shared" si="209"/>
        <v>140</v>
      </c>
      <c r="I149" s="3" t="str">
        <f t="shared" si="210"/>
        <v>141以上</v>
      </c>
      <c r="J149" s="3" t="str">
        <f t="shared" si="211"/>
        <v>201以上</v>
      </c>
      <c r="K149" s="3" t="s">
        <v>20</v>
      </c>
      <c r="L149" s="5">
        <f t="shared" ref="L149:L151" si="242">SUM(U149+AD149)</f>
        <v>57024</v>
      </c>
      <c r="M149" s="6">
        <f t="shared" ref="M149:M151" si="243">IF(J26&gt;D149,D149,J26)</f>
        <v>20</v>
      </c>
      <c r="N149" s="6">
        <f t="shared" ref="N149:N151" si="244">IF(J26&lt;D149,0,IF(J26&gt;E149,E149-D149,J26-D149))</f>
        <v>20</v>
      </c>
      <c r="O149" s="6">
        <f t="shared" ref="O149:O151" si="245">IF(J26&lt;E149,0,IF(J26&gt;F149,F149-E149,J26-E149))</f>
        <v>20</v>
      </c>
      <c r="P149" s="6">
        <f t="shared" ref="P149:P151" si="246">IF(J26&lt;F149,0,IF(J26&gt;G149,G149-F149,J26-F149))</f>
        <v>40</v>
      </c>
      <c r="Q149" s="6">
        <f t="shared" ref="Q149:Q151" si="247">IF(J26&lt;G149,0,IF(J26&gt;H149,H149-G149,J26-G149))</f>
        <v>40</v>
      </c>
      <c r="R149" s="6">
        <f t="shared" ref="R149:R151" si="248">IF(J26&lt;H149,0,J26-H149)</f>
        <v>190</v>
      </c>
      <c r="S149" s="6">
        <f t="shared" ref="S149:S151" si="249">IF(J26&gt;$H$1*100,J26-($H$1*100),0)</f>
        <v>130</v>
      </c>
      <c r="T149" s="4" t="s">
        <v>16</v>
      </c>
      <c r="U149" s="6">
        <f t="shared" si="196"/>
        <v>1144</v>
      </c>
      <c r="V149" s="6">
        <f t="shared" si="197"/>
        <v>79</v>
      </c>
      <c r="W149" s="6">
        <f t="shared" si="198"/>
        <v>100</v>
      </c>
      <c r="X149" s="6">
        <f t="shared" si="199"/>
        <v>118</v>
      </c>
      <c r="Y149" s="6">
        <f t="shared" si="200"/>
        <v>140</v>
      </c>
      <c r="Z149" s="6">
        <f t="shared" si="201"/>
        <v>168</v>
      </c>
      <c r="AA149" s="6">
        <f t="shared" si="202"/>
        <v>198</v>
      </c>
      <c r="AB149" s="6">
        <f t="shared" si="203"/>
        <v>0</v>
      </c>
      <c r="AC149" s="4" t="s">
        <v>19</v>
      </c>
      <c r="AD149" s="6">
        <f t="shared" ref="AD149:AD151" si="250">SUM(AE149:AK149)</f>
        <v>55880</v>
      </c>
      <c r="AE149" s="6">
        <f t="shared" ref="AE149:AE151" si="251">M149*V149</f>
        <v>1580</v>
      </c>
      <c r="AF149" s="6">
        <f t="shared" ref="AF149:AF151" si="252">N149*W149</f>
        <v>2000</v>
      </c>
      <c r="AG149" s="6">
        <f t="shared" ref="AG149:AG151" si="253">O149*X149</f>
        <v>2360</v>
      </c>
      <c r="AH149" s="6">
        <f t="shared" ref="AH149:AH151" si="254">P149*Y149</f>
        <v>5600</v>
      </c>
      <c r="AI149" s="6">
        <f t="shared" ref="AI149:AI151" si="255">Q149*Z149</f>
        <v>6720</v>
      </c>
      <c r="AJ149" s="6">
        <f t="shared" ref="AJ149:AJ151" si="256">R149*AA149</f>
        <v>37620</v>
      </c>
      <c r="AK149" s="6">
        <f t="shared" ref="AK149:AK151" si="257">S149*AB149</f>
        <v>0</v>
      </c>
      <c r="AL149" s="172" t="s">
        <v>37</v>
      </c>
      <c r="AM149" s="172"/>
      <c r="AN149" s="3">
        <f t="shared" si="212"/>
        <v>20</v>
      </c>
      <c r="AO149" s="3">
        <f t="shared" si="213"/>
        <v>40</v>
      </c>
      <c r="AP149" s="3">
        <f t="shared" si="214"/>
        <v>60</v>
      </c>
      <c r="AQ149" s="3">
        <f t="shared" si="215"/>
        <v>100</v>
      </c>
      <c r="AR149" s="3">
        <f t="shared" si="216"/>
        <v>200</v>
      </c>
      <c r="AS149" s="3">
        <f t="shared" si="217"/>
        <v>1000</v>
      </c>
      <c r="AT149" s="3" t="str">
        <f t="shared" si="218"/>
        <v>1001以上</v>
      </c>
      <c r="AU149" s="3" t="s">
        <v>33</v>
      </c>
      <c r="AV149" s="5">
        <f t="shared" si="180"/>
        <v>27966</v>
      </c>
      <c r="AW149" s="6">
        <f t="shared" si="181"/>
        <v>20</v>
      </c>
      <c r="AX149" s="6">
        <f t="shared" si="182"/>
        <v>20</v>
      </c>
      <c r="AY149" s="6">
        <f t="shared" si="183"/>
        <v>20</v>
      </c>
      <c r="AZ149" s="6">
        <f t="shared" si="184"/>
        <v>40</v>
      </c>
      <c r="BA149" s="6">
        <f t="shared" si="185"/>
        <v>100</v>
      </c>
      <c r="BB149" s="6">
        <f t="shared" si="186"/>
        <v>130</v>
      </c>
      <c r="BC149" s="6">
        <f t="shared" si="187"/>
        <v>0</v>
      </c>
      <c r="BD149" s="4" t="s">
        <v>16</v>
      </c>
      <c r="BE149" s="6">
        <f t="shared" si="204"/>
        <v>1066</v>
      </c>
      <c r="BF149" s="6">
        <f t="shared" si="219"/>
        <v>0</v>
      </c>
      <c r="BG149" s="6">
        <f t="shared" si="220"/>
        <v>71</v>
      </c>
      <c r="BH149" s="6">
        <f t="shared" si="221"/>
        <v>76</v>
      </c>
      <c r="BI149" s="6">
        <f t="shared" si="222"/>
        <v>81</v>
      </c>
      <c r="BJ149" s="6">
        <f t="shared" si="223"/>
        <v>85</v>
      </c>
      <c r="BK149" s="6">
        <f t="shared" si="224"/>
        <v>94</v>
      </c>
      <c r="BL149" s="6">
        <f t="shared" si="225"/>
        <v>114</v>
      </c>
      <c r="BM149" s="4" t="s">
        <v>19</v>
      </c>
      <c r="BN149" s="6">
        <f t="shared" si="188"/>
        <v>26900</v>
      </c>
      <c r="BO149" s="6">
        <f t="shared" si="189"/>
        <v>0</v>
      </c>
      <c r="BP149" s="6">
        <f t="shared" si="190"/>
        <v>1420</v>
      </c>
      <c r="BQ149" s="6">
        <f t="shared" si="191"/>
        <v>1520</v>
      </c>
      <c r="BR149" s="6">
        <f t="shared" si="192"/>
        <v>3240</v>
      </c>
      <c r="BS149" s="6">
        <f t="shared" si="193"/>
        <v>8500</v>
      </c>
      <c r="BT149" s="6">
        <f t="shared" si="194"/>
        <v>12220</v>
      </c>
      <c r="BU149" s="6">
        <f t="shared" si="195"/>
        <v>0</v>
      </c>
    </row>
    <row r="150" spans="2:73" ht="18.75" x14ac:dyDescent="0.4">
      <c r="B150" s="147" t="s">
        <v>36</v>
      </c>
      <c r="C150" s="148"/>
      <c r="D150" s="3">
        <f t="shared" si="205"/>
        <v>20</v>
      </c>
      <c r="E150" s="3">
        <f t="shared" si="206"/>
        <v>40</v>
      </c>
      <c r="F150" s="3">
        <f t="shared" si="207"/>
        <v>60</v>
      </c>
      <c r="G150" s="3">
        <f t="shared" si="208"/>
        <v>100</v>
      </c>
      <c r="H150" s="3">
        <f t="shared" si="209"/>
        <v>140</v>
      </c>
      <c r="I150" s="3" t="str">
        <f t="shared" si="210"/>
        <v>141以上</v>
      </c>
      <c r="J150" s="3" t="str">
        <f t="shared" si="211"/>
        <v>201以上</v>
      </c>
      <c r="K150" s="3" t="s">
        <v>20</v>
      </c>
      <c r="L150" s="5">
        <f t="shared" si="242"/>
        <v>59004</v>
      </c>
      <c r="M150" s="6">
        <f t="shared" si="243"/>
        <v>20</v>
      </c>
      <c r="N150" s="6">
        <f t="shared" si="244"/>
        <v>20</v>
      </c>
      <c r="O150" s="6">
        <f t="shared" si="245"/>
        <v>20</v>
      </c>
      <c r="P150" s="6">
        <f t="shared" si="246"/>
        <v>40</v>
      </c>
      <c r="Q150" s="6">
        <f t="shared" si="247"/>
        <v>40</v>
      </c>
      <c r="R150" s="6">
        <f t="shared" si="248"/>
        <v>200</v>
      </c>
      <c r="S150" s="6">
        <f t="shared" si="249"/>
        <v>140</v>
      </c>
      <c r="T150" s="4" t="s">
        <v>16</v>
      </c>
      <c r="U150" s="6">
        <f t="shared" si="196"/>
        <v>1144</v>
      </c>
      <c r="V150" s="6">
        <f t="shared" si="197"/>
        <v>79</v>
      </c>
      <c r="W150" s="6">
        <f t="shared" si="198"/>
        <v>100</v>
      </c>
      <c r="X150" s="6">
        <f t="shared" si="199"/>
        <v>118</v>
      </c>
      <c r="Y150" s="6">
        <f t="shared" si="200"/>
        <v>140</v>
      </c>
      <c r="Z150" s="6">
        <f t="shared" si="201"/>
        <v>168</v>
      </c>
      <c r="AA150" s="6">
        <f t="shared" si="202"/>
        <v>198</v>
      </c>
      <c r="AB150" s="6">
        <f t="shared" si="203"/>
        <v>0</v>
      </c>
      <c r="AC150" s="4" t="s">
        <v>19</v>
      </c>
      <c r="AD150" s="6">
        <f t="shared" si="250"/>
        <v>57860</v>
      </c>
      <c r="AE150" s="6">
        <f t="shared" si="251"/>
        <v>1580</v>
      </c>
      <c r="AF150" s="6">
        <f t="shared" si="252"/>
        <v>2000</v>
      </c>
      <c r="AG150" s="6">
        <f t="shared" si="253"/>
        <v>2360</v>
      </c>
      <c r="AH150" s="6">
        <f t="shared" si="254"/>
        <v>5600</v>
      </c>
      <c r="AI150" s="6">
        <f t="shared" si="255"/>
        <v>6720</v>
      </c>
      <c r="AJ150" s="6">
        <f t="shared" si="256"/>
        <v>39600</v>
      </c>
      <c r="AK150" s="6">
        <f t="shared" si="257"/>
        <v>0</v>
      </c>
      <c r="AL150" s="172" t="s">
        <v>37</v>
      </c>
      <c r="AM150" s="172"/>
      <c r="AN150" s="3">
        <f t="shared" si="212"/>
        <v>20</v>
      </c>
      <c r="AO150" s="3">
        <f t="shared" si="213"/>
        <v>40</v>
      </c>
      <c r="AP150" s="3">
        <f t="shared" si="214"/>
        <v>60</v>
      </c>
      <c r="AQ150" s="3">
        <f t="shared" si="215"/>
        <v>100</v>
      </c>
      <c r="AR150" s="3">
        <f t="shared" si="216"/>
        <v>200</v>
      </c>
      <c r="AS150" s="3">
        <f t="shared" si="217"/>
        <v>1000</v>
      </c>
      <c r="AT150" s="3" t="str">
        <f t="shared" si="218"/>
        <v>1001以上</v>
      </c>
      <c r="AU150" s="3" t="s">
        <v>33</v>
      </c>
      <c r="AV150" s="5">
        <f t="shared" si="180"/>
        <v>28906</v>
      </c>
      <c r="AW150" s="6">
        <f t="shared" si="181"/>
        <v>20</v>
      </c>
      <c r="AX150" s="6">
        <f t="shared" si="182"/>
        <v>20</v>
      </c>
      <c r="AY150" s="6">
        <f t="shared" si="183"/>
        <v>20</v>
      </c>
      <c r="AZ150" s="6">
        <f t="shared" si="184"/>
        <v>40</v>
      </c>
      <c r="BA150" s="6">
        <f t="shared" si="185"/>
        <v>100</v>
      </c>
      <c r="BB150" s="6">
        <f t="shared" si="186"/>
        <v>140</v>
      </c>
      <c r="BC150" s="6">
        <f t="shared" si="187"/>
        <v>0</v>
      </c>
      <c r="BD150" s="4" t="s">
        <v>16</v>
      </c>
      <c r="BE150" s="6">
        <f t="shared" si="204"/>
        <v>1066</v>
      </c>
      <c r="BF150" s="6">
        <f t="shared" si="219"/>
        <v>0</v>
      </c>
      <c r="BG150" s="6">
        <f t="shared" si="220"/>
        <v>71</v>
      </c>
      <c r="BH150" s="6">
        <f t="shared" si="221"/>
        <v>76</v>
      </c>
      <c r="BI150" s="6">
        <f t="shared" si="222"/>
        <v>81</v>
      </c>
      <c r="BJ150" s="6">
        <f t="shared" si="223"/>
        <v>85</v>
      </c>
      <c r="BK150" s="6">
        <f t="shared" si="224"/>
        <v>94</v>
      </c>
      <c r="BL150" s="6">
        <f t="shared" si="225"/>
        <v>114</v>
      </c>
      <c r="BM150" s="4" t="s">
        <v>19</v>
      </c>
      <c r="BN150" s="6">
        <f t="shared" si="188"/>
        <v>27840</v>
      </c>
      <c r="BO150" s="6">
        <f t="shared" si="189"/>
        <v>0</v>
      </c>
      <c r="BP150" s="6">
        <f t="shared" si="190"/>
        <v>1420</v>
      </c>
      <c r="BQ150" s="6">
        <f t="shared" si="191"/>
        <v>1520</v>
      </c>
      <c r="BR150" s="6">
        <f t="shared" si="192"/>
        <v>3240</v>
      </c>
      <c r="BS150" s="6">
        <f t="shared" si="193"/>
        <v>8500</v>
      </c>
      <c r="BT150" s="6">
        <f t="shared" si="194"/>
        <v>13160</v>
      </c>
      <c r="BU150" s="6">
        <f t="shared" si="195"/>
        <v>0</v>
      </c>
    </row>
    <row r="151" spans="2:73" ht="18.75" x14ac:dyDescent="0.4">
      <c r="B151" s="147" t="s">
        <v>36</v>
      </c>
      <c r="C151" s="148"/>
      <c r="D151" s="3">
        <f t="shared" si="205"/>
        <v>20</v>
      </c>
      <c r="E151" s="3">
        <f t="shared" si="206"/>
        <v>40</v>
      </c>
      <c r="F151" s="3">
        <f t="shared" si="207"/>
        <v>60</v>
      </c>
      <c r="G151" s="3">
        <f t="shared" si="208"/>
        <v>100</v>
      </c>
      <c r="H151" s="3">
        <f t="shared" si="209"/>
        <v>140</v>
      </c>
      <c r="I151" s="3" t="str">
        <f t="shared" si="210"/>
        <v>141以上</v>
      </c>
      <c r="J151" s="3" t="str">
        <f t="shared" si="211"/>
        <v>201以上</v>
      </c>
      <c r="K151" s="3" t="s">
        <v>20</v>
      </c>
      <c r="L151" s="5">
        <f t="shared" si="242"/>
        <v>60984</v>
      </c>
      <c r="M151" s="6">
        <f t="shared" si="243"/>
        <v>20</v>
      </c>
      <c r="N151" s="6">
        <f t="shared" si="244"/>
        <v>20</v>
      </c>
      <c r="O151" s="6">
        <f t="shared" si="245"/>
        <v>20</v>
      </c>
      <c r="P151" s="6">
        <f t="shared" si="246"/>
        <v>40</v>
      </c>
      <c r="Q151" s="6">
        <f t="shared" si="247"/>
        <v>40</v>
      </c>
      <c r="R151" s="6">
        <f t="shared" si="248"/>
        <v>210</v>
      </c>
      <c r="S151" s="6">
        <f t="shared" si="249"/>
        <v>150</v>
      </c>
      <c r="T151" s="4" t="s">
        <v>16</v>
      </c>
      <c r="U151" s="6">
        <f t="shared" si="196"/>
        <v>1144</v>
      </c>
      <c r="V151" s="6">
        <f t="shared" si="197"/>
        <v>79</v>
      </c>
      <c r="W151" s="6">
        <f t="shared" si="198"/>
        <v>100</v>
      </c>
      <c r="X151" s="6">
        <f t="shared" si="199"/>
        <v>118</v>
      </c>
      <c r="Y151" s="6">
        <f t="shared" si="200"/>
        <v>140</v>
      </c>
      <c r="Z151" s="6">
        <f t="shared" si="201"/>
        <v>168</v>
      </c>
      <c r="AA151" s="6">
        <f t="shared" si="202"/>
        <v>198</v>
      </c>
      <c r="AB151" s="6">
        <f t="shared" si="203"/>
        <v>0</v>
      </c>
      <c r="AC151" s="4" t="s">
        <v>19</v>
      </c>
      <c r="AD151" s="6">
        <f t="shared" si="250"/>
        <v>59840</v>
      </c>
      <c r="AE151" s="6">
        <f t="shared" si="251"/>
        <v>1580</v>
      </c>
      <c r="AF151" s="6">
        <f t="shared" si="252"/>
        <v>2000</v>
      </c>
      <c r="AG151" s="6">
        <f t="shared" si="253"/>
        <v>2360</v>
      </c>
      <c r="AH151" s="6">
        <f t="shared" si="254"/>
        <v>5600</v>
      </c>
      <c r="AI151" s="6">
        <f t="shared" si="255"/>
        <v>6720</v>
      </c>
      <c r="AJ151" s="6">
        <f t="shared" si="256"/>
        <v>41580</v>
      </c>
      <c r="AK151" s="6">
        <f t="shared" si="257"/>
        <v>0</v>
      </c>
      <c r="AL151" s="172" t="s">
        <v>37</v>
      </c>
      <c r="AM151" s="172"/>
      <c r="AN151" s="3">
        <f t="shared" si="212"/>
        <v>20</v>
      </c>
      <c r="AO151" s="3">
        <f t="shared" si="213"/>
        <v>40</v>
      </c>
      <c r="AP151" s="3">
        <f t="shared" si="214"/>
        <v>60</v>
      </c>
      <c r="AQ151" s="3">
        <f t="shared" si="215"/>
        <v>100</v>
      </c>
      <c r="AR151" s="3">
        <f t="shared" si="216"/>
        <v>200</v>
      </c>
      <c r="AS151" s="3">
        <f t="shared" si="217"/>
        <v>1000</v>
      </c>
      <c r="AT151" s="3" t="str">
        <f t="shared" si="218"/>
        <v>1001以上</v>
      </c>
      <c r="AU151" s="3" t="s">
        <v>33</v>
      </c>
      <c r="AV151" s="5">
        <f t="shared" si="180"/>
        <v>29846</v>
      </c>
      <c r="AW151" s="6">
        <f t="shared" si="181"/>
        <v>20</v>
      </c>
      <c r="AX151" s="6">
        <f t="shared" si="182"/>
        <v>20</v>
      </c>
      <c r="AY151" s="6">
        <f t="shared" si="183"/>
        <v>20</v>
      </c>
      <c r="AZ151" s="6">
        <f t="shared" si="184"/>
        <v>40</v>
      </c>
      <c r="BA151" s="6">
        <f t="shared" si="185"/>
        <v>100</v>
      </c>
      <c r="BB151" s="6">
        <f t="shared" si="186"/>
        <v>150</v>
      </c>
      <c r="BC151" s="6">
        <f t="shared" si="187"/>
        <v>0</v>
      </c>
      <c r="BD151" s="4" t="s">
        <v>16</v>
      </c>
      <c r="BE151" s="6">
        <f t="shared" si="204"/>
        <v>1066</v>
      </c>
      <c r="BF151" s="6">
        <f t="shared" si="219"/>
        <v>0</v>
      </c>
      <c r="BG151" s="6">
        <f t="shared" si="220"/>
        <v>71</v>
      </c>
      <c r="BH151" s="6">
        <f t="shared" si="221"/>
        <v>76</v>
      </c>
      <c r="BI151" s="6">
        <f t="shared" si="222"/>
        <v>81</v>
      </c>
      <c r="BJ151" s="6">
        <f t="shared" si="223"/>
        <v>85</v>
      </c>
      <c r="BK151" s="6">
        <f t="shared" si="224"/>
        <v>94</v>
      </c>
      <c r="BL151" s="6">
        <f t="shared" si="225"/>
        <v>114</v>
      </c>
      <c r="BM151" s="4" t="s">
        <v>19</v>
      </c>
      <c r="BN151" s="6">
        <f t="shared" si="188"/>
        <v>28780</v>
      </c>
      <c r="BO151" s="6">
        <f t="shared" si="189"/>
        <v>0</v>
      </c>
      <c r="BP151" s="6">
        <f t="shared" si="190"/>
        <v>1420</v>
      </c>
      <c r="BQ151" s="6">
        <f t="shared" si="191"/>
        <v>1520</v>
      </c>
      <c r="BR151" s="6">
        <f t="shared" si="192"/>
        <v>3240</v>
      </c>
      <c r="BS151" s="6">
        <f t="shared" si="193"/>
        <v>8500</v>
      </c>
      <c r="BT151" s="6">
        <f t="shared" si="194"/>
        <v>14100</v>
      </c>
      <c r="BU151" s="6">
        <f t="shared" si="195"/>
        <v>0</v>
      </c>
    </row>
    <row r="152" spans="2:73" ht="18.75" x14ac:dyDescent="0.4">
      <c r="B152" s="147" t="s">
        <v>36</v>
      </c>
      <c r="C152" s="148"/>
      <c r="D152" s="3">
        <f t="shared" si="205"/>
        <v>20</v>
      </c>
      <c r="E152" s="3">
        <f t="shared" si="206"/>
        <v>40</v>
      </c>
      <c r="F152" s="3">
        <f t="shared" si="207"/>
        <v>60</v>
      </c>
      <c r="G152" s="3">
        <f t="shared" si="208"/>
        <v>100</v>
      </c>
      <c r="H152" s="3">
        <f t="shared" si="209"/>
        <v>140</v>
      </c>
      <c r="I152" s="3" t="str">
        <f t="shared" si="210"/>
        <v>141以上</v>
      </c>
      <c r="J152" s="3" t="str">
        <f t="shared" si="211"/>
        <v>201以上</v>
      </c>
      <c r="K152" s="3" t="s">
        <v>20</v>
      </c>
      <c r="L152" s="5">
        <f t="shared" ref="L152" si="258">SUM(U152+AD152)</f>
        <v>62964</v>
      </c>
      <c r="M152" s="6">
        <f t="shared" ref="M152" si="259">IF(J29&gt;D152,D152,J29)</f>
        <v>20</v>
      </c>
      <c r="N152" s="6">
        <f t="shared" ref="N152" si="260">IF(J29&lt;D152,0,IF(J29&gt;E152,E152-D152,J29-D152))</f>
        <v>20</v>
      </c>
      <c r="O152" s="6">
        <f t="shared" ref="O152" si="261">IF(J29&lt;E152,0,IF(J29&gt;F152,F152-E152,J29-E152))</f>
        <v>20</v>
      </c>
      <c r="P152" s="6">
        <f t="shared" ref="P152" si="262">IF(J29&lt;F152,0,IF(J29&gt;G152,G152-F152,J29-F152))</f>
        <v>40</v>
      </c>
      <c r="Q152" s="6">
        <f t="shared" ref="Q152" si="263">IF(J29&lt;G152,0,IF(J29&gt;H152,H152-G152,J29-G152))</f>
        <v>40</v>
      </c>
      <c r="R152" s="6">
        <f t="shared" ref="R152" si="264">IF(J29&lt;H152,0,J29-H152)</f>
        <v>220</v>
      </c>
      <c r="S152" s="6">
        <f t="shared" ref="S152" si="265">IF(J29&gt;$H$1*100,J29-($H$1*100),0)</f>
        <v>160</v>
      </c>
      <c r="T152" s="4" t="s">
        <v>16</v>
      </c>
      <c r="U152" s="6">
        <f t="shared" si="196"/>
        <v>1144</v>
      </c>
      <c r="V152" s="6">
        <f t="shared" si="197"/>
        <v>79</v>
      </c>
      <c r="W152" s="6">
        <f t="shared" si="198"/>
        <v>100</v>
      </c>
      <c r="X152" s="6">
        <f t="shared" si="199"/>
        <v>118</v>
      </c>
      <c r="Y152" s="6">
        <f t="shared" si="200"/>
        <v>140</v>
      </c>
      <c r="Z152" s="6">
        <f t="shared" si="201"/>
        <v>168</v>
      </c>
      <c r="AA152" s="6">
        <f t="shared" si="202"/>
        <v>198</v>
      </c>
      <c r="AB152" s="6">
        <f t="shared" si="203"/>
        <v>0</v>
      </c>
      <c r="AC152" s="4" t="s">
        <v>19</v>
      </c>
      <c r="AD152" s="6">
        <f t="shared" ref="AD152" si="266">SUM(AE152:AK152)</f>
        <v>61820</v>
      </c>
      <c r="AE152" s="6">
        <f t="shared" ref="AE152" si="267">M152*V152</f>
        <v>1580</v>
      </c>
      <c r="AF152" s="6">
        <f t="shared" ref="AF152" si="268">N152*W152</f>
        <v>2000</v>
      </c>
      <c r="AG152" s="6">
        <f t="shared" ref="AG152" si="269">O152*X152</f>
        <v>2360</v>
      </c>
      <c r="AH152" s="6">
        <f t="shared" ref="AH152" si="270">P152*Y152</f>
        <v>5600</v>
      </c>
      <c r="AI152" s="6">
        <f t="shared" ref="AI152" si="271">Q152*Z152</f>
        <v>6720</v>
      </c>
      <c r="AJ152" s="6">
        <f t="shared" ref="AJ152" si="272">R152*AA152</f>
        <v>43560</v>
      </c>
      <c r="AK152" s="6">
        <f t="shared" ref="AK152" si="273">S152*AB152</f>
        <v>0</v>
      </c>
      <c r="AL152" s="172" t="s">
        <v>37</v>
      </c>
      <c r="AM152" s="172"/>
      <c r="AN152" s="3">
        <f t="shared" si="212"/>
        <v>20</v>
      </c>
      <c r="AO152" s="3">
        <f t="shared" si="213"/>
        <v>40</v>
      </c>
      <c r="AP152" s="3">
        <f t="shared" si="214"/>
        <v>60</v>
      </c>
      <c r="AQ152" s="3">
        <f t="shared" si="215"/>
        <v>100</v>
      </c>
      <c r="AR152" s="3">
        <f t="shared" si="216"/>
        <v>200</v>
      </c>
      <c r="AS152" s="3">
        <f t="shared" si="217"/>
        <v>1000</v>
      </c>
      <c r="AT152" s="3" t="str">
        <f t="shared" si="218"/>
        <v>1001以上</v>
      </c>
      <c r="AU152" s="3" t="s">
        <v>33</v>
      </c>
      <c r="AV152" s="5">
        <f t="shared" si="180"/>
        <v>30786</v>
      </c>
      <c r="AW152" s="6">
        <f t="shared" si="181"/>
        <v>20</v>
      </c>
      <c r="AX152" s="6">
        <f t="shared" si="182"/>
        <v>20</v>
      </c>
      <c r="AY152" s="6">
        <f t="shared" si="183"/>
        <v>20</v>
      </c>
      <c r="AZ152" s="6">
        <f t="shared" si="184"/>
        <v>40</v>
      </c>
      <c r="BA152" s="6">
        <f t="shared" si="185"/>
        <v>100</v>
      </c>
      <c r="BB152" s="6">
        <f t="shared" si="186"/>
        <v>160</v>
      </c>
      <c r="BC152" s="6">
        <f t="shared" si="187"/>
        <v>0</v>
      </c>
      <c r="BD152" s="4" t="s">
        <v>16</v>
      </c>
      <c r="BE152" s="6">
        <f t="shared" si="204"/>
        <v>1066</v>
      </c>
      <c r="BF152" s="6">
        <f t="shared" si="219"/>
        <v>0</v>
      </c>
      <c r="BG152" s="6">
        <f t="shared" si="220"/>
        <v>71</v>
      </c>
      <c r="BH152" s="6">
        <f t="shared" si="221"/>
        <v>76</v>
      </c>
      <c r="BI152" s="6">
        <f t="shared" si="222"/>
        <v>81</v>
      </c>
      <c r="BJ152" s="6">
        <f t="shared" si="223"/>
        <v>85</v>
      </c>
      <c r="BK152" s="6">
        <f t="shared" si="224"/>
        <v>94</v>
      </c>
      <c r="BL152" s="6">
        <f t="shared" si="225"/>
        <v>114</v>
      </c>
      <c r="BM152" s="4" t="s">
        <v>19</v>
      </c>
      <c r="BN152" s="6">
        <f t="shared" si="188"/>
        <v>29720</v>
      </c>
      <c r="BO152" s="6">
        <f t="shared" si="189"/>
        <v>0</v>
      </c>
      <c r="BP152" s="6">
        <f t="shared" si="190"/>
        <v>1420</v>
      </c>
      <c r="BQ152" s="6">
        <f t="shared" si="191"/>
        <v>1520</v>
      </c>
      <c r="BR152" s="6">
        <f t="shared" si="192"/>
        <v>3240</v>
      </c>
      <c r="BS152" s="6">
        <f t="shared" si="193"/>
        <v>8500</v>
      </c>
      <c r="BT152" s="6">
        <f t="shared" si="194"/>
        <v>15040</v>
      </c>
      <c r="BU152" s="6">
        <f t="shared" si="195"/>
        <v>0</v>
      </c>
    </row>
    <row r="153" spans="2:73" ht="18.75" x14ac:dyDescent="0.4">
      <c r="B153" s="147" t="s">
        <v>36</v>
      </c>
      <c r="C153" s="148"/>
      <c r="D153" s="3">
        <f t="shared" si="205"/>
        <v>20</v>
      </c>
      <c r="E153" s="3">
        <f t="shared" si="206"/>
        <v>40</v>
      </c>
      <c r="F153" s="3">
        <f t="shared" si="207"/>
        <v>60</v>
      </c>
      <c r="G153" s="3">
        <f t="shared" si="208"/>
        <v>100</v>
      </c>
      <c r="H153" s="3">
        <f t="shared" si="209"/>
        <v>140</v>
      </c>
      <c r="I153" s="3" t="str">
        <f t="shared" si="210"/>
        <v>141以上</v>
      </c>
      <c r="J153" s="3" t="str">
        <f t="shared" si="211"/>
        <v>201以上</v>
      </c>
      <c r="K153" s="3" t="s">
        <v>20</v>
      </c>
      <c r="L153" s="5">
        <f t="shared" ref="L153:L156" si="274">SUM(U153+AD153)</f>
        <v>64944</v>
      </c>
      <c r="M153" s="6">
        <f t="shared" ref="M153:M156" si="275">IF(J30&gt;D153,D153,J30)</f>
        <v>20</v>
      </c>
      <c r="N153" s="6">
        <f t="shared" ref="N153:N156" si="276">IF(J30&lt;D153,0,IF(J30&gt;E153,E153-D153,J30-D153))</f>
        <v>20</v>
      </c>
      <c r="O153" s="6">
        <f t="shared" ref="O153:O156" si="277">IF(J30&lt;E153,0,IF(J30&gt;F153,F153-E153,J30-E153))</f>
        <v>20</v>
      </c>
      <c r="P153" s="6">
        <f t="shared" ref="P153:P156" si="278">IF(J30&lt;F153,0,IF(J30&gt;G153,G153-F153,J30-F153))</f>
        <v>40</v>
      </c>
      <c r="Q153" s="6">
        <f t="shared" ref="Q153:Q156" si="279">IF(J30&lt;G153,0,IF(J30&gt;H153,H153-G153,J30-G153))</f>
        <v>40</v>
      </c>
      <c r="R153" s="6">
        <f t="shared" ref="R153:R156" si="280">IF(J30&lt;H153,0,J30-H153)</f>
        <v>230</v>
      </c>
      <c r="S153" s="6">
        <f t="shared" ref="S153:S156" si="281">IF(J30&gt;$H$1*100,J30-($H$1*100),0)</f>
        <v>170</v>
      </c>
      <c r="T153" s="4" t="s">
        <v>16</v>
      </c>
      <c r="U153" s="6">
        <f t="shared" si="196"/>
        <v>1144</v>
      </c>
      <c r="V153" s="6">
        <f t="shared" si="197"/>
        <v>79</v>
      </c>
      <c r="W153" s="6">
        <f t="shared" si="198"/>
        <v>100</v>
      </c>
      <c r="X153" s="6">
        <f t="shared" si="199"/>
        <v>118</v>
      </c>
      <c r="Y153" s="6">
        <f t="shared" si="200"/>
        <v>140</v>
      </c>
      <c r="Z153" s="6">
        <f t="shared" si="201"/>
        <v>168</v>
      </c>
      <c r="AA153" s="6">
        <f t="shared" si="202"/>
        <v>198</v>
      </c>
      <c r="AB153" s="6">
        <f t="shared" si="203"/>
        <v>0</v>
      </c>
      <c r="AC153" s="4" t="s">
        <v>19</v>
      </c>
      <c r="AD153" s="6">
        <f t="shared" ref="AD153:AD156" si="282">SUM(AE153:AK153)</f>
        <v>63800</v>
      </c>
      <c r="AE153" s="6">
        <f t="shared" ref="AE153:AE156" si="283">M153*V153</f>
        <v>1580</v>
      </c>
      <c r="AF153" s="6">
        <f t="shared" ref="AF153:AF156" si="284">N153*W153</f>
        <v>2000</v>
      </c>
      <c r="AG153" s="6">
        <f t="shared" ref="AG153:AG156" si="285">O153*X153</f>
        <v>2360</v>
      </c>
      <c r="AH153" s="6">
        <f t="shared" ref="AH153:AH156" si="286">P153*Y153</f>
        <v>5600</v>
      </c>
      <c r="AI153" s="6">
        <f t="shared" ref="AI153:AI156" si="287">Q153*Z153</f>
        <v>6720</v>
      </c>
      <c r="AJ153" s="6">
        <f t="shared" ref="AJ153:AJ156" si="288">R153*AA153</f>
        <v>45540</v>
      </c>
      <c r="AK153" s="6">
        <f t="shared" ref="AK153:AK156" si="289">S153*AB153</f>
        <v>0</v>
      </c>
      <c r="AL153" s="172" t="s">
        <v>37</v>
      </c>
      <c r="AM153" s="172"/>
      <c r="AN153" s="3">
        <f t="shared" si="212"/>
        <v>20</v>
      </c>
      <c r="AO153" s="3">
        <f t="shared" si="213"/>
        <v>40</v>
      </c>
      <c r="AP153" s="3">
        <f t="shared" si="214"/>
        <v>60</v>
      </c>
      <c r="AQ153" s="3">
        <f t="shared" si="215"/>
        <v>100</v>
      </c>
      <c r="AR153" s="3">
        <f t="shared" si="216"/>
        <v>200</v>
      </c>
      <c r="AS153" s="3">
        <f t="shared" si="217"/>
        <v>1000</v>
      </c>
      <c r="AT153" s="3" t="str">
        <f t="shared" si="218"/>
        <v>1001以上</v>
      </c>
      <c r="AU153" s="3" t="s">
        <v>33</v>
      </c>
      <c r="AV153" s="5">
        <f t="shared" si="180"/>
        <v>31726</v>
      </c>
      <c r="AW153" s="6">
        <f t="shared" si="181"/>
        <v>20</v>
      </c>
      <c r="AX153" s="6">
        <f t="shared" si="182"/>
        <v>20</v>
      </c>
      <c r="AY153" s="6">
        <f t="shared" si="183"/>
        <v>20</v>
      </c>
      <c r="AZ153" s="6">
        <f t="shared" si="184"/>
        <v>40</v>
      </c>
      <c r="BA153" s="6">
        <f t="shared" si="185"/>
        <v>100</v>
      </c>
      <c r="BB153" s="6">
        <f t="shared" si="186"/>
        <v>170</v>
      </c>
      <c r="BC153" s="6">
        <f t="shared" si="187"/>
        <v>0</v>
      </c>
      <c r="BD153" s="4" t="s">
        <v>16</v>
      </c>
      <c r="BE153" s="6">
        <f t="shared" si="204"/>
        <v>1066</v>
      </c>
      <c r="BF153" s="6">
        <f t="shared" si="219"/>
        <v>0</v>
      </c>
      <c r="BG153" s="6">
        <f t="shared" si="220"/>
        <v>71</v>
      </c>
      <c r="BH153" s="6">
        <f t="shared" si="221"/>
        <v>76</v>
      </c>
      <c r="BI153" s="6">
        <f t="shared" si="222"/>
        <v>81</v>
      </c>
      <c r="BJ153" s="6">
        <f t="shared" si="223"/>
        <v>85</v>
      </c>
      <c r="BK153" s="6">
        <f t="shared" si="224"/>
        <v>94</v>
      </c>
      <c r="BL153" s="6">
        <f t="shared" si="225"/>
        <v>114</v>
      </c>
      <c r="BM153" s="4" t="s">
        <v>19</v>
      </c>
      <c r="BN153" s="6">
        <f t="shared" si="188"/>
        <v>30660</v>
      </c>
      <c r="BO153" s="6">
        <f t="shared" si="189"/>
        <v>0</v>
      </c>
      <c r="BP153" s="6">
        <f t="shared" si="190"/>
        <v>1420</v>
      </c>
      <c r="BQ153" s="6">
        <f t="shared" si="191"/>
        <v>1520</v>
      </c>
      <c r="BR153" s="6">
        <f t="shared" si="192"/>
        <v>3240</v>
      </c>
      <c r="BS153" s="6">
        <f t="shared" si="193"/>
        <v>8500</v>
      </c>
      <c r="BT153" s="6">
        <f t="shared" si="194"/>
        <v>15980</v>
      </c>
      <c r="BU153" s="6">
        <f t="shared" si="195"/>
        <v>0</v>
      </c>
    </row>
    <row r="154" spans="2:73" ht="18.75" x14ac:dyDescent="0.4">
      <c r="B154" s="147" t="s">
        <v>36</v>
      </c>
      <c r="C154" s="148"/>
      <c r="D154" s="3">
        <f t="shared" si="205"/>
        <v>20</v>
      </c>
      <c r="E154" s="3">
        <f t="shared" si="206"/>
        <v>40</v>
      </c>
      <c r="F154" s="3">
        <f t="shared" si="207"/>
        <v>60</v>
      </c>
      <c r="G154" s="3">
        <f t="shared" si="208"/>
        <v>100</v>
      </c>
      <c r="H154" s="3">
        <f t="shared" si="209"/>
        <v>140</v>
      </c>
      <c r="I154" s="3" t="str">
        <f t="shared" si="210"/>
        <v>141以上</v>
      </c>
      <c r="J154" s="3" t="str">
        <f t="shared" si="211"/>
        <v>201以上</v>
      </c>
      <c r="K154" s="3" t="s">
        <v>20</v>
      </c>
      <c r="L154" s="5">
        <f t="shared" si="274"/>
        <v>66924</v>
      </c>
      <c r="M154" s="6">
        <f t="shared" si="275"/>
        <v>20</v>
      </c>
      <c r="N154" s="6">
        <f t="shared" si="276"/>
        <v>20</v>
      </c>
      <c r="O154" s="6">
        <f t="shared" si="277"/>
        <v>20</v>
      </c>
      <c r="P154" s="6">
        <f t="shared" si="278"/>
        <v>40</v>
      </c>
      <c r="Q154" s="6">
        <f t="shared" si="279"/>
        <v>40</v>
      </c>
      <c r="R154" s="6">
        <f t="shared" si="280"/>
        <v>240</v>
      </c>
      <c r="S154" s="6">
        <f t="shared" si="281"/>
        <v>180</v>
      </c>
      <c r="T154" s="4" t="s">
        <v>16</v>
      </c>
      <c r="U154" s="6">
        <f t="shared" si="196"/>
        <v>1144</v>
      </c>
      <c r="V154" s="6">
        <f t="shared" si="197"/>
        <v>79</v>
      </c>
      <c r="W154" s="6">
        <f t="shared" si="198"/>
        <v>100</v>
      </c>
      <c r="X154" s="6">
        <f t="shared" si="199"/>
        <v>118</v>
      </c>
      <c r="Y154" s="6">
        <f t="shared" si="200"/>
        <v>140</v>
      </c>
      <c r="Z154" s="6">
        <f t="shared" si="201"/>
        <v>168</v>
      </c>
      <c r="AA154" s="6">
        <f t="shared" si="202"/>
        <v>198</v>
      </c>
      <c r="AB154" s="6">
        <f t="shared" si="203"/>
        <v>0</v>
      </c>
      <c r="AC154" s="4" t="s">
        <v>19</v>
      </c>
      <c r="AD154" s="6">
        <f t="shared" si="282"/>
        <v>65780</v>
      </c>
      <c r="AE154" s="6">
        <f t="shared" si="283"/>
        <v>1580</v>
      </c>
      <c r="AF154" s="6">
        <f t="shared" si="284"/>
        <v>2000</v>
      </c>
      <c r="AG154" s="6">
        <f t="shared" si="285"/>
        <v>2360</v>
      </c>
      <c r="AH154" s="6">
        <f t="shared" si="286"/>
        <v>5600</v>
      </c>
      <c r="AI154" s="6">
        <f t="shared" si="287"/>
        <v>6720</v>
      </c>
      <c r="AJ154" s="6">
        <f t="shared" si="288"/>
        <v>47520</v>
      </c>
      <c r="AK154" s="6">
        <f t="shared" si="289"/>
        <v>0</v>
      </c>
      <c r="AL154" s="172" t="s">
        <v>37</v>
      </c>
      <c r="AM154" s="172"/>
      <c r="AN154" s="3">
        <f t="shared" si="212"/>
        <v>20</v>
      </c>
      <c r="AO154" s="3">
        <f t="shared" si="213"/>
        <v>40</v>
      </c>
      <c r="AP154" s="3">
        <f t="shared" si="214"/>
        <v>60</v>
      </c>
      <c r="AQ154" s="3">
        <f t="shared" si="215"/>
        <v>100</v>
      </c>
      <c r="AR154" s="3">
        <f t="shared" si="216"/>
        <v>200</v>
      </c>
      <c r="AS154" s="3">
        <f t="shared" si="217"/>
        <v>1000</v>
      </c>
      <c r="AT154" s="3" t="str">
        <f t="shared" si="218"/>
        <v>1001以上</v>
      </c>
      <c r="AU154" s="3" t="s">
        <v>33</v>
      </c>
      <c r="AV154" s="5">
        <f t="shared" si="180"/>
        <v>32666</v>
      </c>
      <c r="AW154" s="6">
        <f t="shared" si="181"/>
        <v>20</v>
      </c>
      <c r="AX154" s="6">
        <f t="shared" si="182"/>
        <v>20</v>
      </c>
      <c r="AY154" s="6">
        <f t="shared" si="183"/>
        <v>20</v>
      </c>
      <c r="AZ154" s="6">
        <f t="shared" si="184"/>
        <v>40</v>
      </c>
      <c r="BA154" s="6">
        <f t="shared" si="185"/>
        <v>100</v>
      </c>
      <c r="BB154" s="6">
        <f t="shared" si="186"/>
        <v>180</v>
      </c>
      <c r="BC154" s="6">
        <f t="shared" si="187"/>
        <v>0</v>
      </c>
      <c r="BD154" s="4" t="s">
        <v>16</v>
      </c>
      <c r="BE154" s="6">
        <f t="shared" si="204"/>
        <v>1066</v>
      </c>
      <c r="BF154" s="6">
        <f t="shared" si="219"/>
        <v>0</v>
      </c>
      <c r="BG154" s="6">
        <f t="shared" si="220"/>
        <v>71</v>
      </c>
      <c r="BH154" s="6">
        <f t="shared" si="221"/>
        <v>76</v>
      </c>
      <c r="BI154" s="6">
        <f t="shared" si="222"/>
        <v>81</v>
      </c>
      <c r="BJ154" s="6">
        <f t="shared" si="223"/>
        <v>85</v>
      </c>
      <c r="BK154" s="6">
        <f t="shared" si="224"/>
        <v>94</v>
      </c>
      <c r="BL154" s="6">
        <f t="shared" si="225"/>
        <v>114</v>
      </c>
      <c r="BM154" s="4" t="s">
        <v>19</v>
      </c>
      <c r="BN154" s="6">
        <f t="shared" si="188"/>
        <v>31600</v>
      </c>
      <c r="BO154" s="6">
        <f t="shared" si="189"/>
        <v>0</v>
      </c>
      <c r="BP154" s="6">
        <f t="shared" si="190"/>
        <v>1420</v>
      </c>
      <c r="BQ154" s="6">
        <f t="shared" si="191"/>
        <v>1520</v>
      </c>
      <c r="BR154" s="6">
        <f t="shared" si="192"/>
        <v>3240</v>
      </c>
      <c r="BS154" s="6">
        <f t="shared" si="193"/>
        <v>8500</v>
      </c>
      <c r="BT154" s="6">
        <f t="shared" si="194"/>
        <v>16920</v>
      </c>
      <c r="BU154" s="6">
        <f t="shared" si="195"/>
        <v>0</v>
      </c>
    </row>
    <row r="155" spans="2:73" ht="18.75" x14ac:dyDescent="0.4">
      <c r="B155" s="147" t="s">
        <v>36</v>
      </c>
      <c r="C155" s="148"/>
      <c r="D155" s="3">
        <f t="shared" si="205"/>
        <v>20</v>
      </c>
      <c r="E155" s="3">
        <f t="shared" si="206"/>
        <v>40</v>
      </c>
      <c r="F155" s="3">
        <f t="shared" si="207"/>
        <v>60</v>
      </c>
      <c r="G155" s="3">
        <f t="shared" si="208"/>
        <v>100</v>
      </c>
      <c r="H155" s="3">
        <f t="shared" si="209"/>
        <v>140</v>
      </c>
      <c r="I155" s="3" t="str">
        <f t="shared" si="210"/>
        <v>141以上</v>
      </c>
      <c r="J155" s="3" t="str">
        <f t="shared" si="211"/>
        <v>201以上</v>
      </c>
      <c r="K155" s="3" t="s">
        <v>20</v>
      </c>
      <c r="L155" s="5">
        <f t="shared" si="274"/>
        <v>68904</v>
      </c>
      <c r="M155" s="6">
        <f t="shared" si="275"/>
        <v>20</v>
      </c>
      <c r="N155" s="6">
        <f t="shared" si="276"/>
        <v>20</v>
      </c>
      <c r="O155" s="6">
        <f t="shared" si="277"/>
        <v>20</v>
      </c>
      <c r="P155" s="6">
        <f t="shared" si="278"/>
        <v>40</v>
      </c>
      <c r="Q155" s="6">
        <f t="shared" si="279"/>
        <v>40</v>
      </c>
      <c r="R155" s="6">
        <f t="shared" si="280"/>
        <v>250</v>
      </c>
      <c r="S155" s="6">
        <f t="shared" si="281"/>
        <v>190</v>
      </c>
      <c r="T155" s="4" t="s">
        <v>16</v>
      </c>
      <c r="U155" s="6">
        <f t="shared" si="196"/>
        <v>1144</v>
      </c>
      <c r="V155" s="6">
        <f t="shared" si="197"/>
        <v>79</v>
      </c>
      <c r="W155" s="6">
        <f t="shared" si="198"/>
        <v>100</v>
      </c>
      <c r="X155" s="6">
        <f t="shared" si="199"/>
        <v>118</v>
      </c>
      <c r="Y155" s="6">
        <f t="shared" si="200"/>
        <v>140</v>
      </c>
      <c r="Z155" s="6">
        <f t="shared" si="201"/>
        <v>168</v>
      </c>
      <c r="AA155" s="6">
        <f t="shared" si="202"/>
        <v>198</v>
      </c>
      <c r="AB155" s="6">
        <f t="shared" si="203"/>
        <v>0</v>
      </c>
      <c r="AC155" s="4" t="s">
        <v>19</v>
      </c>
      <c r="AD155" s="6">
        <f t="shared" si="282"/>
        <v>67760</v>
      </c>
      <c r="AE155" s="6">
        <f t="shared" si="283"/>
        <v>1580</v>
      </c>
      <c r="AF155" s="6">
        <f t="shared" si="284"/>
        <v>2000</v>
      </c>
      <c r="AG155" s="6">
        <f t="shared" si="285"/>
        <v>2360</v>
      </c>
      <c r="AH155" s="6">
        <f t="shared" si="286"/>
        <v>5600</v>
      </c>
      <c r="AI155" s="6">
        <f t="shared" si="287"/>
        <v>6720</v>
      </c>
      <c r="AJ155" s="6">
        <f t="shared" si="288"/>
        <v>49500</v>
      </c>
      <c r="AK155" s="6">
        <f t="shared" si="289"/>
        <v>0</v>
      </c>
      <c r="AL155" s="172" t="s">
        <v>37</v>
      </c>
      <c r="AM155" s="172"/>
      <c r="AN155" s="3">
        <f t="shared" si="212"/>
        <v>20</v>
      </c>
      <c r="AO155" s="3">
        <f t="shared" si="213"/>
        <v>40</v>
      </c>
      <c r="AP155" s="3">
        <f t="shared" si="214"/>
        <v>60</v>
      </c>
      <c r="AQ155" s="3">
        <f t="shared" si="215"/>
        <v>100</v>
      </c>
      <c r="AR155" s="3">
        <f t="shared" si="216"/>
        <v>200</v>
      </c>
      <c r="AS155" s="3">
        <f t="shared" si="217"/>
        <v>1000</v>
      </c>
      <c r="AT155" s="3" t="str">
        <f t="shared" si="218"/>
        <v>1001以上</v>
      </c>
      <c r="AU155" s="3" t="s">
        <v>33</v>
      </c>
      <c r="AV155" s="5">
        <f t="shared" si="180"/>
        <v>33606</v>
      </c>
      <c r="AW155" s="6">
        <f t="shared" si="181"/>
        <v>20</v>
      </c>
      <c r="AX155" s="6">
        <f t="shared" si="182"/>
        <v>20</v>
      </c>
      <c r="AY155" s="6">
        <f t="shared" si="183"/>
        <v>20</v>
      </c>
      <c r="AZ155" s="6">
        <f t="shared" si="184"/>
        <v>40</v>
      </c>
      <c r="BA155" s="6">
        <f t="shared" si="185"/>
        <v>100</v>
      </c>
      <c r="BB155" s="6">
        <f t="shared" si="186"/>
        <v>190</v>
      </c>
      <c r="BC155" s="6">
        <f t="shared" si="187"/>
        <v>0</v>
      </c>
      <c r="BD155" s="4" t="s">
        <v>16</v>
      </c>
      <c r="BE155" s="6">
        <f t="shared" si="204"/>
        <v>1066</v>
      </c>
      <c r="BF155" s="6">
        <f t="shared" si="219"/>
        <v>0</v>
      </c>
      <c r="BG155" s="6">
        <f t="shared" si="220"/>
        <v>71</v>
      </c>
      <c r="BH155" s="6">
        <f t="shared" si="221"/>
        <v>76</v>
      </c>
      <c r="BI155" s="6">
        <f t="shared" si="222"/>
        <v>81</v>
      </c>
      <c r="BJ155" s="6">
        <f t="shared" si="223"/>
        <v>85</v>
      </c>
      <c r="BK155" s="6">
        <f t="shared" si="224"/>
        <v>94</v>
      </c>
      <c r="BL155" s="6">
        <f t="shared" si="225"/>
        <v>114</v>
      </c>
      <c r="BM155" s="4" t="s">
        <v>19</v>
      </c>
      <c r="BN155" s="6">
        <f t="shared" si="188"/>
        <v>32540</v>
      </c>
      <c r="BO155" s="6">
        <f t="shared" si="189"/>
        <v>0</v>
      </c>
      <c r="BP155" s="6">
        <f t="shared" si="190"/>
        <v>1420</v>
      </c>
      <c r="BQ155" s="6">
        <f t="shared" si="191"/>
        <v>1520</v>
      </c>
      <c r="BR155" s="6">
        <f t="shared" si="192"/>
        <v>3240</v>
      </c>
      <c r="BS155" s="6">
        <f t="shared" si="193"/>
        <v>8500</v>
      </c>
      <c r="BT155" s="6">
        <f t="shared" si="194"/>
        <v>17860</v>
      </c>
      <c r="BU155" s="6">
        <f t="shared" si="195"/>
        <v>0</v>
      </c>
    </row>
    <row r="156" spans="2:73" ht="18.75" x14ac:dyDescent="0.4">
      <c r="B156" s="147" t="s">
        <v>36</v>
      </c>
      <c r="C156" s="148"/>
      <c r="D156" s="3">
        <f t="shared" si="205"/>
        <v>20</v>
      </c>
      <c r="E156" s="3">
        <f t="shared" si="206"/>
        <v>40</v>
      </c>
      <c r="F156" s="3">
        <f t="shared" si="207"/>
        <v>60</v>
      </c>
      <c r="G156" s="3">
        <f t="shared" si="208"/>
        <v>100</v>
      </c>
      <c r="H156" s="3">
        <f t="shared" si="209"/>
        <v>140</v>
      </c>
      <c r="I156" s="3" t="str">
        <f t="shared" si="210"/>
        <v>141以上</v>
      </c>
      <c r="J156" s="3" t="str">
        <f t="shared" si="211"/>
        <v>201以上</v>
      </c>
      <c r="K156" s="3" t="s">
        <v>20</v>
      </c>
      <c r="L156" s="5">
        <f t="shared" si="274"/>
        <v>70884</v>
      </c>
      <c r="M156" s="6">
        <f t="shared" si="275"/>
        <v>20</v>
      </c>
      <c r="N156" s="6">
        <f t="shared" si="276"/>
        <v>20</v>
      </c>
      <c r="O156" s="6">
        <f t="shared" si="277"/>
        <v>20</v>
      </c>
      <c r="P156" s="6">
        <f t="shared" si="278"/>
        <v>40</v>
      </c>
      <c r="Q156" s="6">
        <f t="shared" si="279"/>
        <v>40</v>
      </c>
      <c r="R156" s="6">
        <f t="shared" si="280"/>
        <v>260</v>
      </c>
      <c r="S156" s="6">
        <f t="shared" si="281"/>
        <v>200</v>
      </c>
      <c r="T156" s="4" t="s">
        <v>16</v>
      </c>
      <c r="U156" s="6">
        <f t="shared" si="196"/>
        <v>1144</v>
      </c>
      <c r="V156" s="6">
        <f t="shared" si="197"/>
        <v>79</v>
      </c>
      <c r="W156" s="6">
        <f t="shared" si="198"/>
        <v>100</v>
      </c>
      <c r="X156" s="6">
        <f t="shared" si="199"/>
        <v>118</v>
      </c>
      <c r="Y156" s="6">
        <f t="shared" si="200"/>
        <v>140</v>
      </c>
      <c r="Z156" s="6">
        <f t="shared" si="201"/>
        <v>168</v>
      </c>
      <c r="AA156" s="6">
        <f t="shared" si="202"/>
        <v>198</v>
      </c>
      <c r="AB156" s="6">
        <f t="shared" si="203"/>
        <v>0</v>
      </c>
      <c r="AC156" s="4" t="s">
        <v>19</v>
      </c>
      <c r="AD156" s="6">
        <f t="shared" si="282"/>
        <v>69740</v>
      </c>
      <c r="AE156" s="6">
        <f t="shared" si="283"/>
        <v>1580</v>
      </c>
      <c r="AF156" s="6">
        <f t="shared" si="284"/>
        <v>2000</v>
      </c>
      <c r="AG156" s="6">
        <f t="shared" si="285"/>
        <v>2360</v>
      </c>
      <c r="AH156" s="6">
        <f t="shared" si="286"/>
        <v>5600</v>
      </c>
      <c r="AI156" s="6">
        <f t="shared" si="287"/>
        <v>6720</v>
      </c>
      <c r="AJ156" s="6">
        <f t="shared" si="288"/>
        <v>51480</v>
      </c>
      <c r="AK156" s="6">
        <f t="shared" si="289"/>
        <v>0</v>
      </c>
      <c r="AL156" s="172" t="s">
        <v>37</v>
      </c>
      <c r="AM156" s="172"/>
      <c r="AN156" s="3">
        <f t="shared" si="212"/>
        <v>20</v>
      </c>
      <c r="AO156" s="3">
        <f t="shared" si="213"/>
        <v>40</v>
      </c>
      <c r="AP156" s="3">
        <f t="shared" si="214"/>
        <v>60</v>
      </c>
      <c r="AQ156" s="3">
        <f t="shared" si="215"/>
        <v>100</v>
      </c>
      <c r="AR156" s="3">
        <f t="shared" si="216"/>
        <v>200</v>
      </c>
      <c r="AS156" s="3">
        <f t="shared" si="217"/>
        <v>1000</v>
      </c>
      <c r="AT156" s="3" t="str">
        <f t="shared" si="218"/>
        <v>1001以上</v>
      </c>
      <c r="AU156" s="3" t="s">
        <v>33</v>
      </c>
      <c r="AV156" s="5">
        <f t="shared" si="180"/>
        <v>34546</v>
      </c>
      <c r="AW156" s="6">
        <f t="shared" si="181"/>
        <v>20</v>
      </c>
      <c r="AX156" s="6">
        <f t="shared" si="182"/>
        <v>20</v>
      </c>
      <c r="AY156" s="6">
        <f t="shared" si="183"/>
        <v>20</v>
      </c>
      <c r="AZ156" s="6">
        <f t="shared" si="184"/>
        <v>40</v>
      </c>
      <c r="BA156" s="6">
        <f t="shared" si="185"/>
        <v>100</v>
      </c>
      <c r="BB156" s="6">
        <f t="shared" si="186"/>
        <v>200</v>
      </c>
      <c r="BC156" s="6">
        <f t="shared" si="187"/>
        <v>0</v>
      </c>
      <c r="BD156" s="4" t="s">
        <v>16</v>
      </c>
      <c r="BE156" s="6">
        <f t="shared" si="204"/>
        <v>1066</v>
      </c>
      <c r="BF156" s="6">
        <f t="shared" si="219"/>
        <v>0</v>
      </c>
      <c r="BG156" s="6">
        <f t="shared" si="220"/>
        <v>71</v>
      </c>
      <c r="BH156" s="6">
        <f t="shared" si="221"/>
        <v>76</v>
      </c>
      <c r="BI156" s="6">
        <f t="shared" si="222"/>
        <v>81</v>
      </c>
      <c r="BJ156" s="6">
        <f t="shared" si="223"/>
        <v>85</v>
      </c>
      <c r="BK156" s="6">
        <f t="shared" si="224"/>
        <v>94</v>
      </c>
      <c r="BL156" s="6">
        <f t="shared" si="225"/>
        <v>114</v>
      </c>
      <c r="BM156" s="4" t="s">
        <v>19</v>
      </c>
      <c r="BN156" s="6">
        <f t="shared" si="188"/>
        <v>33480</v>
      </c>
      <c r="BO156" s="6">
        <f t="shared" si="189"/>
        <v>0</v>
      </c>
      <c r="BP156" s="6">
        <f t="shared" si="190"/>
        <v>1420</v>
      </c>
      <c r="BQ156" s="6">
        <f t="shared" si="191"/>
        <v>1520</v>
      </c>
      <c r="BR156" s="6">
        <f t="shared" si="192"/>
        <v>3240</v>
      </c>
      <c r="BS156" s="6">
        <f t="shared" si="193"/>
        <v>8500</v>
      </c>
      <c r="BT156" s="6">
        <f t="shared" si="194"/>
        <v>18800</v>
      </c>
      <c r="BU156" s="6">
        <f t="shared" si="195"/>
        <v>0</v>
      </c>
    </row>
    <row r="158" spans="2:73" ht="18.75" x14ac:dyDescent="0.4">
      <c r="B158" s="147" t="s">
        <v>36</v>
      </c>
      <c r="C158" s="148"/>
      <c r="D158" s="3">
        <f>IF($U$1&lt;=1,10,20)</f>
        <v>10</v>
      </c>
      <c r="E158" s="3">
        <f>IF($U$1&lt;=1,20,40)</f>
        <v>20</v>
      </c>
      <c r="F158" s="3">
        <f>IF($U$1&lt;=1,30,60)</f>
        <v>30</v>
      </c>
      <c r="G158" s="3">
        <f>IF($U$1&lt;=1,50,100)</f>
        <v>50</v>
      </c>
      <c r="H158" s="3">
        <f>IF($U$1&lt;=1,70,140)</f>
        <v>70</v>
      </c>
      <c r="I158" s="3" t="str">
        <f t="shared" si="210"/>
        <v>71以上</v>
      </c>
      <c r="J158" s="3" t="str">
        <f>$U$1*100+1&amp;"以上"</f>
        <v>101以上</v>
      </c>
      <c r="K158" s="3" t="s">
        <v>20</v>
      </c>
      <c r="L158" s="5">
        <f t="shared" ref="L158" si="290">SUM(U158+AD158)</f>
        <v>357</v>
      </c>
      <c r="M158" s="6">
        <f>IF(O3&gt;D158,D158,O3)</f>
        <v>0</v>
      </c>
      <c r="N158" s="6">
        <f>IF(O3&lt;D158,0,IF(O3&gt;E158,E158-D158,O3-D158))</f>
        <v>0</v>
      </c>
      <c r="O158" s="6">
        <f>IF(O3&lt;E158,0,IF(O3&gt;F158,F158-E158,O3-E158))</f>
        <v>0</v>
      </c>
      <c r="P158" s="6">
        <f>IF(O3&lt;F158,0,IF(O3&gt;G158,G158-F158,O3-F158))</f>
        <v>0</v>
      </c>
      <c r="Q158" s="6">
        <f>IF(O3&lt;G158,0,IF(O3&gt;H158,H158-G158,O3-G158))</f>
        <v>0</v>
      </c>
      <c r="R158" s="6">
        <f>IF(O3&lt;H158,0,O3-H158)</f>
        <v>0</v>
      </c>
      <c r="S158" s="6">
        <f>IF(O3&gt;$U$1*100,O3-($U$1*100),0)</f>
        <v>0</v>
      </c>
      <c r="T158" s="4" t="s">
        <v>16</v>
      </c>
      <c r="U158" s="6">
        <f t="shared" ref="U158:U189" si="291">ROUNDDOWN(IF($Q$1="一般用",VLOOKUP($S$1,suidou,2,0)*$U$1,VLOOKUP($Q$1,suidou,2,0)*$U$1),0)</f>
        <v>357</v>
      </c>
      <c r="V158" s="6">
        <f t="shared" ref="V158:V189" si="292">IF($Q$1="一般用",VLOOKUP($S$1,suidou,3,0),VLOOKUP($Q$1,suidou,3,0))</f>
        <v>79</v>
      </c>
      <c r="W158" s="6">
        <f t="shared" ref="W158:W189" si="293">IF($Q$1="一般用",VLOOKUP($S$1,suidou,4,0),VLOOKUP($Q$1,suidou,4,0))</f>
        <v>100</v>
      </c>
      <c r="X158" s="6">
        <f t="shared" ref="X158:X189" si="294">IF($Q$1="一般用",VLOOKUP($S$1,suidou,5,0),VLOOKUP($Q$1,suidou,5,0))</f>
        <v>118</v>
      </c>
      <c r="Y158" s="6">
        <f t="shared" ref="Y158:Y189" si="295">IF($Q$1="一般用",VLOOKUP($S$1,suidou,6,0),VLOOKUP($Q$1,suidou,6,0))</f>
        <v>140</v>
      </c>
      <c r="Z158" s="6">
        <f t="shared" ref="Z158:Z189" si="296">IF($Q$1="一般用",VLOOKUP($S$1,suidou,7,0),VLOOKUP($Q$1,suidou,7,0))</f>
        <v>168</v>
      </c>
      <c r="AA158" s="6">
        <f t="shared" ref="AA158:AA189" si="297">IF($Q$1="一般用",VLOOKUP($S$1,suidou,8,0),VLOOKUP($Q$1,suidou,8,0))</f>
        <v>198</v>
      </c>
      <c r="AB158" s="6">
        <f t="shared" ref="AB158:AB189" si="298">IF($Q$1="浴場用",VLOOKUP($Q$1,suidou,9,0),0)</f>
        <v>0</v>
      </c>
      <c r="AC158" s="4" t="s">
        <v>19</v>
      </c>
      <c r="AD158" s="6">
        <f t="shared" ref="AD158" si="299">SUM(AE158:AK158)</f>
        <v>0</v>
      </c>
      <c r="AE158" s="6">
        <f t="shared" ref="AE158" si="300">M158*V158</f>
        <v>0</v>
      </c>
      <c r="AF158" s="6">
        <f t="shared" ref="AF158" si="301">N158*W158</f>
        <v>0</v>
      </c>
      <c r="AG158" s="6">
        <f t="shared" ref="AG158" si="302">O158*X158</f>
        <v>0</v>
      </c>
      <c r="AH158" s="6">
        <f t="shared" ref="AH158" si="303">P158*Y158</f>
        <v>0</v>
      </c>
      <c r="AI158" s="6">
        <f t="shared" ref="AI158" si="304">Q158*Z158</f>
        <v>0</v>
      </c>
      <c r="AJ158" s="6">
        <f t="shared" ref="AJ158" si="305">R158*AA158</f>
        <v>0</v>
      </c>
      <c r="AK158" s="6">
        <f t="shared" ref="AK158" si="306">S158*AB158</f>
        <v>0</v>
      </c>
      <c r="AL158" s="172" t="s">
        <v>37</v>
      </c>
      <c r="AM158" s="172"/>
      <c r="AN158" s="3">
        <f>$U$1*10</f>
        <v>10</v>
      </c>
      <c r="AO158" s="3">
        <f>$U$1*20</f>
        <v>20</v>
      </c>
      <c r="AP158" s="3">
        <f>$U$1*30</f>
        <v>30</v>
      </c>
      <c r="AQ158" s="3">
        <f>$U$1*50</f>
        <v>50</v>
      </c>
      <c r="AR158" s="3">
        <f>$U$1*100</f>
        <v>100</v>
      </c>
      <c r="AS158" s="3">
        <f>$U$1*500</f>
        <v>500</v>
      </c>
      <c r="AT158" s="3" t="str">
        <f t="shared" si="218"/>
        <v>501以上</v>
      </c>
      <c r="AU158" s="3" t="s">
        <v>33</v>
      </c>
      <c r="AV158" s="5">
        <f t="shared" ref="AV158" si="307">BE158+BN158</f>
        <v>533</v>
      </c>
      <c r="AW158" s="6">
        <f>IF(O3&gt;AN158,AN158,O3)</f>
        <v>0</v>
      </c>
      <c r="AX158" s="6">
        <f>IF(O3&lt;AN158,0,IF(O3&gt;AO158,AO158-AN158,O3-AN158))</f>
        <v>0</v>
      </c>
      <c r="AY158" s="6">
        <f>IF(O3&lt;AO158,0,IF(O3&gt;AP158,AP158-AO158,O3-AO158))</f>
        <v>0</v>
      </c>
      <c r="AZ158" s="6">
        <f>IF(O3&lt;AP158,0,IF(O3&gt;AQ158,AQ158-AP158,O3-AP158))</f>
        <v>0</v>
      </c>
      <c r="BA158" s="6">
        <f>IF(O3&lt;AQ158,0,IF(O3&gt;AR158,AR158-AQ158,O3-AQ158))</f>
        <v>0</v>
      </c>
      <c r="BB158" s="6">
        <f>IF(O3&lt;AR158,0,IF(O3&gt;AS158,AS158-AR158,O3-AR158))</f>
        <v>0</v>
      </c>
      <c r="BC158" s="6">
        <f>IF(O3&gt;$U$1*500,O3-($U$1*500),0)</f>
        <v>0</v>
      </c>
      <c r="BD158" s="4" t="s">
        <v>16</v>
      </c>
      <c r="BE158" s="6">
        <f t="shared" ref="BE158:BE189" si="308">IF($Q$1="浴場用",ROUNDDOWN($H$64*$U$1,0),ROUNDDOWN($H$63*$U$1,0))</f>
        <v>533</v>
      </c>
      <c r="BF158" s="6">
        <f>IF($Q$1="浴場用",$I$64,$I$63)</f>
        <v>0</v>
      </c>
      <c r="BG158" s="6">
        <f>IF($Q$1="浴場用",$J$64,$J$63)</f>
        <v>71</v>
      </c>
      <c r="BH158" s="6">
        <f>IF($Q$1="浴場用",$K$64,$K$63)</f>
        <v>76</v>
      </c>
      <c r="BI158" s="6">
        <f>IF($Q$1="浴場用",$L$64,$L$63)</f>
        <v>81</v>
      </c>
      <c r="BJ158" s="6">
        <f>IF($Q$1="浴場用",$M$64,$M$63)</f>
        <v>85</v>
      </c>
      <c r="BK158" s="6">
        <f>IF($Q$1="浴場用",$N$64,$N$63)</f>
        <v>94</v>
      </c>
      <c r="BL158" s="6">
        <f>IF($Q$1="浴場用",$O$64,$O$63)</f>
        <v>114</v>
      </c>
      <c r="BM158" s="4" t="s">
        <v>19</v>
      </c>
      <c r="BN158" s="6">
        <f t="shared" ref="BN158" si="309">SUM(BO158:BU158)</f>
        <v>0</v>
      </c>
      <c r="BO158" s="6">
        <f t="shared" ref="BO158" si="310">AW158*BF158</f>
        <v>0</v>
      </c>
      <c r="BP158" s="6">
        <f t="shared" ref="BP158" si="311">AX158*BG158</f>
        <v>0</v>
      </c>
      <c r="BQ158" s="6">
        <f t="shared" ref="BQ158" si="312">AY158*BH158</f>
        <v>0</v>
      </c>
      <c r="BR158" s="6">
        <f t="shared" ref="BR158" si="313">AZ158*BI158</f>
        <v>0</v>
      </c>
      <c r="BS158" s="6">
        <f t="shared" ref="BS158" si="314">BA158*BJ158</f>
        <v>0</v>
      </c>
      <c r="BT158" s="6">
        <f t="shared" ref="BT158" si="315">BB158*BK158</f>
        <v>0</v>
      </c>
      <c r="BU158" s="6">
        <f t="shared" ref="BU158" si="316">BC158*BL158</f>
        <v>0</v>
      </c>
    </row>
    <row r="159" spans="2:73" ht="18.75" x14ac:dyDescent="0.4">
      <c r="B159" s="147" t="s">
        <v>36</v>
      </c>
      <c r="C159" s="148"/>
      <c r="D159" s="3">
        <f t="shared" ref="D159:D222" si="317">IF($U$1&lt;=1,10,20)</f>
        <v>10</v>
      </c>
      <c r="E159" s="3">
        <f t="shared" ref="E159:E222" si="318">IF($U$1&lt;=1,20,40)</f>
        <v>20</v>
      </c>
      <c r="F159" s="3">
        <f t="shared" ref="F159:F222" si="319">IF($U$1&lt;=1,30,60)</f>
        <v>30</v>
      </c>
      <c r="G159" s="3">
        <f t="shared" ref="G159:G222" si="320">IF($U$1&lt;=1,50,100)</f>
        <v>50</v>
      </c>
      <c r="H159" s="3">
        <f t="shared" ref="H159:H222" si="321">IF($U$1&lt;=1,70,140)</f>
        <v>70</v>
      </c>
      <c r="I159" s="3" t="str">
        <f t="shared" si="210"/>
        <v>71以上</v>
      </c>
      <c r="J159" s="3" t="str">
        <f t="shared" ref="J159:J222" si="322">$U$1*100+1&amp;"以上"</f>
        <v>101以上</v>
      </c>
      <c r="K159" s="3" t="s">
        <v>20</v>
      </c>
      <c r="L159" s="5">
        <f t="shared" ref="L159:L187" si="323">SUM(U159+AD159)</f>
        <v>436</v>
      </c>
      <c r="M159" s="6">
        <f t="shared" ref="M159:M187" si="324">IF(O4&gt;D159,D159,O4)</f>
        <v>1</v>
      </c>
      <c r="N159" s="6">
        <f t="shared" ref="N159:N187" si="325">IF(O4&lt;D159,0,IF(O4&gt;E159,E159-D159,O4-D159))</f>
        <v>0</v>
      </c>
      <c r="O159" s="6">
        <f t="shared" ref="O159:O187" si="326">IF(O4&lt;E159,0,IF(O4&gt;F159,F159-E159,O4-E159))</f>
        <v>0</v>
      </c>
      <c r="P159" s="6">
        <f t="shared" ref="P159:P187" si="327">IF(O4&lt;F159,0,IF(O4&gt;G159,G159-F159,O4-F159))</f>
        <v>0</v>
      </c>
      <c r="Q159" s="6">
        <f t="shared" ref="Q159:Q187" si="328">IF(O4&lt;G159,0,IF(O4&gt;H159,H159-G159,O4-G159))</f>
        <v>0</v>
      </c>
      <c r="R159" s="6">
        <f t="shared" ref="R159:R187" si="329">IF(O4&lt;H159,0,O4-H159)</f>
        <v>0</v>
      </c>
      <c r="S159" s="6">
        <f t="shared" ref="S159:S187" si="330">IF(O4&gt;$U$1*100,O4-($U$1*100),0)</f>
        <v>0</v>
      </c>
      <c r="T159" s="4" t="s">
        <v>16</v>
      </c>
      <c r="U159" s="6">
        <f t="shared" si="291"/>
        <v>357</v>
      </c>
      <c r="V159" s="6">
        <f t="shared" si="292"/>
        <v>79</v>
      </c>
      <c r="W159" s="6">
        <f t="shared" si="293"/>
        <v>100</v>
      </c>
      <c r="X159" s="6">
        <f t="shared" si="294"/>
        <v>118</v>
      </c>
      <c r="Y159" s="6">
        <f t="shared" si="295"/>
        <v>140</v>
      </c>
      <c r="Z159" s="6">
        <f t="shared" si="296"/>
        <v>168</v>
      </c>
      <c r="AA159" s="6">
        <f t="shared" si="297"/>
        <v>198</v>
      </c>
      <c r="AB159" s="6">
        <f t="shared" si="298"/>
        <v>0</v>
      </c>
      <c r="AC159" s="4" t="s">
        <v>19</v>
      </c>
      <c r="AD159" s="6">
        <f t="shared" ref="AD159:AD187" si="331">SUM(AE159:AK159)</f>
        <v>79</v>
      </c>
      <c r="AE159" s="6">
        <f t="shared" ref="AE159:AE187" si="332">M159*V159</f>
        <v>79</v>
      </c>
      <c r="AF159" s="6">
        <f t="shared" ref="AF159:AF187" si="333">N159*W159</f>
        <v>0</v>
      </c>
      <c r="AG159" s="6">
        <f t="shared" ref="AG159:AG187" si="334">O159*X159</f>
        <v>0</v>
      </c>
      <c r="AH159" s="6">
        <f t="shared" ref="AH159:AH187" si="335">P159*Y159</f>
        <v>0</v>
      </c>
      <c r="AI159" s="6">
        <f t="shared" ref="AI159:AI187" si="336">Q159*Z159</f>
        <v>0</v>
      </c>
      <c r="AJ159" s="6">
        <f t="shared" ref="AJ159:AJ187" si="337">R159*AA159</f>
        <v>0</v>
      </c>
      <c r="AK159" s="6">
        <f t="shared" ref="AK159:AK187" si="338">S159*AB159</f>
        <v>0</v>
      </c>
      <c r="AL159" s="172" t="s">
        <v>37</v>
      </c>
      <c r="AM159" s="172"/>
      <c r="AN159" s="3">
        <f t="shared" ref="AN159:AN222" si="339">$U$1*10</f>
        <v>10</v>
      </c>
      <c r="AO159" s="3">
        <f t="shared" ref="AO159:AO222" si="340">$U$1*20</f>
        <v>20</v>
      </c>
      <c r="AP159" s="3">
        <f t="shared" ref="AP159:AP222" si="341">$U$1*30</f>
        <v>30</v>
      </c>
      <c r="AQ159" s="3">
        <f t="shared" ref="AQ159:AQ222" si="342">$U$1*50</f>
        <v>50</v>
      </c>
      <c r="AR159" s="3">
        <f t="shared" ref="AR159:AR222" si="343">$U$1*100</f>
        <v>100</v>
      </c>
      <c r="AS159" s="3">
        <f t="shared" ref="AS159:AS222" si="344">$U$1*500</f>
        <v>500</v>
      </c>
      <c r="AT159" s="3" t="str">
        <f t="shared" si="218"/>
        <v>501以上</v>
      </c>
      <c r="AU159" s="3" t="s">
        <v>33</v>
      </c>
      <c r="AV159" s="5">
        <f t="shared" ref="AV159:AV186" si="345">BE159+BN159</f>
        <v>533</v>
      </c>
      <c r="AW159" s="6">
        <f t="shared" ref="AW159:AW186" si="346">IF(O4&gt;AN159,AN159,O4)</f>
        <v>1</v>
      </c>
      <c r="AX159" s="6">
        <f t="shared" ref="AX159:AX186" si="347">IF(O4&lt;AN159,0,IF(O4&gt;AO159,AO159-AN159,O4-AN159))</f>
        <v>0</v>
      </c>
      <c r="AY159" s="6">
        <f t="shared" ref="AY159:AY186" si="348">IF(O4&lt;AO159,0,IF(O4&gt;AP159,AP159-AO159,O4-AO159))</f>
        <v>0</v>
      </c>
      <c r="AZ159" s="6">
        <f t="shared" ref="AZ159:AZ186" si="349">IF(O4&lt;AP159,0,IF(O4&gt;AQ159,AQ159-AP159,O4-AP159))</f>
        <v>0</v>
      </c>
      <c r="BA159" s="6">
        <f t="shared" ref="BA159:BA186" si="350">IF(O4&lt;AQ159,0,IF(O4&gt;AR159,AR159-AQ159,O4-AQ159))</f>
        <v>0</v>
      </c>
      <c r="BB159" s="6">
        <f t="shared" ref="BB159:BB186" si="351">IF(O4&lt;AR159,0,IF(O4&gt;AS159,AS159-AR159,O4-AR159))</f>
        <v>0</v>
      </c>
      <c r="BC159" s="6">
        <f t="shared" ref="BC159:BC186" si="352">IF(O4&gt;$U$1*500,O4-($U$1*500),0)</f>
        <v>0</v>
      </c>
      <c r="BD159" s="4" t="s">
        <v>16</v>
      </c>
      <c r="BE159" s="6">
        <f t="shared" si="308"/>
        <v>533</v>
      </c>
      <c r="BF159" s="6">
        <f t="shared" ref="BF159:BF222" si="353">IF($Q$1="浴場用",$I$64,$I$63)</f>
        <v>0</v>
      </c>
      <c r="BG159" s="6">
        <f t="shared" ref="BG159:BG222" si="354">IF($Q$1="浴場用",$J$64,$J$63)</f>
        <v>71</v>
      </c>
      <c r="BH159" s="6">
        <f t="shared" ref="BH159:BH222" si="355">IF($Q$1="浴場用",$K$64,$K$63)</f>
        <v>76</v>
      </c>
      <c r="BI159" s="6">
        <f t="shared" ref="BI159:BI222" si="356">IF($Q$1="浴場用",$L$64,$L$63)</f>
        <v>81</v>
      </c>
      <c r="BJ159" s="6">
        <f t="shared" ref="BJ159:BJ222" si="357">IF($Q$1="浴場用",$M$64,$M$63)</f>
        <v>85</v>
      </c>
      <c r="BK159" s="6">
        <f t="shared" ref="BK159:BK222" si="358">IF($Q$1="浴場用",$N$64,$N$63)</f>
        <v>94</v>
      </c>
      <c r="BL159" s="6">
        <f t="shared" ref="BL159:BL222" si="359">IF($Q$1="浴場用",$O$64,$O$63)</f>
        <v>114</v>
      </c>
      <c r="BM159" s="4" t="s">
        <v>19</v>
      </c>
      <c r="BN159" s="6">
        <f t="shared" ref="BN159:BN186" si="360">SUM(BO159:BU159)</f>
        <v>0</v>
      </c>
      <c r="BO159" s="6">
        <f t="shared" ref="BO159:BO186" si="361">AW159*BF159</f>
        <v>0</v>
      </c>
      <c r="BP159" s="6">
        <f t="shared" ref="BP159:BP186" si="362">AX159*BG159</f>
        <v>0</v>
      </c>
      <c r="BQ159" s="6">
        <f t="shared" ref="BQ159:BQ186" si="363">AY159*BH159</f>
        <v>0</v>
      </c>
      <c r="BR159" s="6">
        <f t="shared" ref="BR159:BR186" si="364">AZ159*BI159</f>
        <v>0</v>
      </c>
      <c r="BS159" s="6">
        <f t="shared" ref="BS159:BS186" si="365">BA159*BJ159</f>
        <v>0</v>
      </c>
      <c r="BT159" s="6">
        <f t="shared" ref="BT159:BT186" si="366">BB159*BK159</f>
        <v>0</v>
      </c>
      <c r="BU159" s="6">
        <f t="shared" ref="BU159:BU186" si="367">BC159*BL159</f>
        <v>0</v>
      </c>
    </row>
    <row r="160" spans="2:73" ht="18.75" x14ac:dyDescent="0.4">
      <c r="B160" s="147" t="s">
        <v>36</v>
      </c>
      <c r="C160" s="148"/>
      <c r="D160" s="3">
        <f t="shared" si="317"/>
        <v>10</v>
      </c>
      <c r="E160" s="3">
        <f t="shared" si="318"/>
        <v>20</v>
      </c>
      <c r="F160" s="3">
        <f t="shared" si="319"/>
        <v>30</v>
      </c>
      <c r="G160" s="3">
        <f t="shared" si="320"/>
        <v>50</v>
      </c>
      <c r="H160" s="3">
        <f t="shared" si="321"/>
        <v>70</v>
      </c>
      <c r="I160" s="3" t="str">
        <f t="shared" si="210"/>
        <v>71以上</v>
      </c>
      <c r="J160" s="3" t="str">
        <f t="shared" si="322"/>
        <v>101以上</v>
      </c>
      <c r="K160" s="3" t="s">
        <v>20</v>
      </c>
      <c r="L160" s="5">
        <f t="shared" si="323"/>
        <v>515</v>
      </c>
      <c r="M160" s="6">
        <f t="shared" si="324"/>
        <v>2</v>
      </c>
      <c r="N160" s="6">
        <f t="shared" si="325"/>
        <v>0</v>
      </c>
      <c r="O160" s="6">
        <f t="shared" si="326"/>
        <v>0</v>
      </c>
      <c r="P160" s="6">
        <f t="shared" si="327"/>
        <v>0</v>
      </c>
      <c r="Q160" s="6">
        <f t="shared" si="328"/>
        <v>0</v>
      </c>
      <c r="R160" s="6">
        <f t="shared" si="329"/>
        <v>0</v>
      </c>
      <c r="S160" s="6">
        <f t="shared" si="330"/>
        <v>0</v>
      </c>
      <c r="T160" s="4" t="s">
        <v>16</v>
      </c>
      <c r="U160" s="6">
        <f t="shared" si="291"/>
        <v>357</v>
      </c>
      <c r="V160" s="6">
        <f t="shared" si="292"/>
        <v>79</v>
      </c>
      <c r="W160" s="6">
        <f t="shared" si="293"/>
        <v>100</v>
      </c>
      <c r="X160" s="6">
        <f t="shared" si="294"/>
        <v>118</v>
      </c>
      <c r="Y160" s="6">
        <f t="shared" si="295"/>
        <v>140</v>
      </c>
      <c r="Z160" s="6">
        <f t="shared" si="296"/>
        <v>168</v>
      </c>
      <c r="AA160" s="6">
        <f t="shared" si="297"/>
        <v>198</v>
      </c>
      <c r="AB160" s="6">
        <f t="shared" si="298"/>
        <v>0</v>
      </c>
      <c r="AC160" s="4" t="s">
        <v>19</v>
      </c>
      <c r="AD160" s="6">
        <f t="shared" si="331"/>
        <v>158</v>
      </c>
      <c r="AE160" s="6">
        <f t="shared" si="332"/>
        <v>158</v>
      </c>
      <c r="AF160" s="6">
        <f t="shared" si="333"/>
        <v>0</v>
      </c>
      <c r="AG160" s="6">
        <f t="shared" si="334"/>
        <v>0</v>
      </c>
      <c r="AH160" s="6">
        <f t="shared" si="335"/>
        <v>0</v>
      </c>
      <c r="AI160" s="6">
        <f t="shared" si="336"/>
        <v>0</v>
      </c>
      <c r="AJ160" s="6">
        <f t="shared" si="337"/>
        <v>0</v>
      </c>
      <c r="AK160" s="6">
        <f t="shared" si="338"/>
        <v>0</v>
      </c>
      <c r="AL160" s="172" t="s">
        <v>37</v>
      </c>
      <c r="AM160" s="172"/>
      <c r="AN160" s="3">
        <f t="shared" si="339"/>
        <v>10</v>
      </c>
      <c r="AO160" s="3">
        <f t="shared" si="340"/>
        <v>20</v>
      </c>
      <c r="AP160" s="3">
        <f t="shared" si="341"/>
        <v>30</v>
      </c>
      <c r="AQ160" s="3">
        <f t="shared" si="342"/>
        <v>50</v>
      </c>
      <c r="AR160" s="3">
        <f t="shared" si="343"/>
        <v>100</v>
      </c>
      <c r="AS160" s="3">
        <f t="shared" si="344"/>
        <v>500</v>
      </c>
      <c r="AT160" s="3" t="str">
        <f t="shared" si="218"/>
        <v>501以上</v>
      </c>
      <c r="AU160" s="3" t="s">
        <v>33</v>
      </c>
      <c r="AV160" s="5">
        <f t="shared" si="345"/>
        <v>533</v>
      </c>
      <c r="AW160" s="6">
        <f t="shared" si="346"/>
        <v>2</v>
      </c>
      <c r="AX160" s="6">
        <f t="shared" si="347"/>
        <v>0</v>
      </c>
      <c r="AY160" s="6">
        <f t="shared" si="348"/>
        <v>0</v>
      </c>
      <c r="AZ160" s="6">
        <f t="shared" si="349"/>
        <v>0</v>
      </c>
      <c r="BA160" s="6">
        <f t="shared" si="350"/>
        <v>0</v>
      </c>
      <c r="BB160" s="6">
        <f t="shared" si="351"/>
        <v>0</v>
      </c>
      <c r="BC160" s="6">
        <f t="shared" si="352"/>
        <v>0</v>
      </c>
      <c r="BD160" s="4" t="s">
        <v>16</v>
      </c>
      <c r="BE160" s="6">
        <f t="shared" si="308"/>
        <v>533</v>
      </c>
      <c r="BF160" s="6">
        <f t="shared" si="353"/>
        <v>0</v>
      </c>
      <c r="BG160" s="6">
        <f t="shared" si="354"/>
        <v>71</v>
      </c>
      <c r="BH160" s="6">
        <f t="shared" si="355"/>
        <v>76</v>
      </c>
      <c r="BI160" s="6">
        <f t="shared" si="356"/>
        <v>81</v>
      </c>
      <c r="BJ160" s="6">
        <f t="shared" si="357"/>
        <v>85</v>
      </c>
      <c r="BK160" s="6">
        <f t="shared" si="358"/>
        <v>94</v>
      </c>
      <c r="BL160" s="6">
        <f t="shared" si="359"/>
        <v>114</v>
      </c>
      <c r="BM160" s="4" t="s">
        <v>19</v>
      </c>
      <c r="BN160" s="6">
        <f t="shared" si="360"/>
        <v>0</v>
      </c>
      <c r="BO160" s="6">
        <f t="shared" si="361"/>
        <v>0</v>
      </c>
      <c r="BP160" s="6">
        <f t="shared" si="362"/>
        <v>0</v>
      </c>
      <c r="BQ160" s="6">
        <f t="shared" si="363"/>
        <v>0</v>
      </c>
      <c r="BR160" s="6">
        <f t="shared" si="364"/>
        <v>0</v>
      </c>
      <c r="BS160" s="6">
        <f t="shared" si="365"/>
        <v>0</v>
      </c>
      <c r="BT160" s="6">
        <f t="shared" si="366"/>
        <v>0</v>
      </c>
      <c r="BU160" s="6">
        <f t="shared" si="367"/>
        <v>0</v>
      </c>
    </row>
    <row r="161" spans="2:73" ht="18.75" x14ac:dyDescent="0.4">
      <c r="B161" s="147" t="s">
        <v>36</v>
      </c>
      <c r="C161" s="148"/>
      <c r="D161" s="3">
        <f t="shared" si="317"/>
        <v>10</v>
      </c>
      <c r="E161" s="3">
        <f t="shared" si="318"/>
        <v>20</v>
      </c>
      <c r="F161" s="3">
        <f t="shared" si="319"/>
        <v>30</v>
      </c>
      <c r="G161" s="3">
        <f t="shared" si="320"/>
        <v>50</v>
      </c>
      <c r="H161" s="3">
        <f t="shared" si="321"/>
        <v>70</v>
      </c>
      <c r="I161" s="3" t="str">
        <f t="shared" si="210"/>
        <v>71以上</v>
      </c>
      <c r="J161" s="3" t="str">
        <f t="shared" si="322"/>
        <v>101以上</v>
      </c>
      <c r="K161" s="3" t="s">
        <v>20</v>
      </c>
      <c r="L161" s="5">
        <f t="shared" si="323"/>
        <v>594</v>
      </c>
      <c r="M161" s="6">
        <f t="shared" si="324"/>
        <v>3</v>
      </c>
      <c r="N161" s="6">
        <f t="shared" si="325"/>
        <v>0</v>
      </c>
      <c r="O161" s="6">
        <f t="shared" si="326"/>
        <v>0</v>
      </c>
      <c r="P161" s="6">
        <f t="shared" si="327"/>
        <v>0</v>
      </c>
      <c r="Q161" s="6">
        <f t="shared" si="328"/>
        <v>0</v>
      </c>
      <c r="R161" s="6">
        <f t="shared" si="329"/>
        <v>0</v>
      </c>
      <c r="S161" s="6">
        <f t="shared" si="330"/>
        <v>0</v>
      </c>
      <c r="T161" s="4" t="s">
        <v>16</v>
      </c>
      <c r="U161" s="6">
        <f t="shared" si="291"/>
        <v>357</v>
      </c>
      <c r="V161" s="6">
        <f t="shared" si="292"/>
        <v>79</v>
      </c>
      <c r="W161" s="6">
        <f t="shared" si="293"/>
        <v>100</v>
      </c>
      <c r="X161" s="6">
        <f t="shared" si="294"/>
        <v>118</v>
      </c>
      <c r="Y161" s="6">
        <f t="shared" si="295"/>
        <v>140</v>
      </c>
      <c r="Z161" s="6">
        <f t="shared" si="296"/>
        <v>168</v>
      </c>
      <c r="AA161" s="6">
        <f t="shared" si="297"/>
        <v>198</v>
      </c>
      <c r="AB161" s="6">
        <f t="shared" si="298"/>
        <v>0</v>
      </c>
      <c r="AC161" s="4" t="s">
        <v>19</v>
      </c>
      <c r="AD161" s="6">
        <f t="shared" si="331"/>
        <v>237</v>
      </c>
      <c r="AE161" s="6">
        <f t="shared" si="332"/>
        <v>237</v>
      </c>
      <c r="AF161" s="6">
        <f t="shared" si="333"/>
        <v>0</v>
      </c>
      <c r="AG161" s="6">
        <f t="shared" si="334"/>
        <v>0</v>
      </c>
      <c r="AH161" s="6">
        <f t="shared" si="335"/>
        <v>0</v>
      </c>
      <c r="AI161" s="6">
        <f t="shared" si="336"/>
        <v>0</v>
      </c>
      <c r="AJ161" s="6">
        <f t="shared" si="337"/>
        <v>0</v>
      </c>
      <c r="AK161" s="6">
        <f t="shared" si="338"/>
        <v>0</v>
      </c>
      <c r="AL161" s="172" t="s">
        <v>37</v>
      </c>
      <c r="AM161" s="172"/>
      <c r="AN161" s="3">
        <f t="shared" si="339"/>
        <v>10</v>
      </c>
      <c r="AO161" s="3">
        <f t="shared" si="340"/>
        <v>20</v>
      </c>
      <c r="AP161" s="3">
        <f t="shared" si="341"/>
        <v>30</v>
      </c>
      <c r="AQ161" s="3">
        <f t="shared" si="342"/>
        <v>50</v>
      </c>
      <c r="AR161" s="3">
        <f t="shared" si="343"/>
        <v>100</v>
      </c>
      <c r="AS161" s="3">
        <f t="shared" si="344"/>
        <v>500</v>
      </c>
      <c r="AT161" s="3" t="str">
        <f t="shared" si="218"/>
        <v>501以上</v>
      </c>
      <c r="AU161" s="3" t="s">
        <v>33</v>
      </c>
      <c r="AV161" s="5">
        <f t="shared" si="345"/>
        <v>533</v>
      </c>
      <c r="AW161" s="6">
        <f t="shared" si="346"/>
        <v>3</v>
      </c>
      <c r="AX161" s="6">
        <f t="shared" si="347"/>
        <v>0</v>
      </c>
      <c r="AY161" s="6">
        <f t="shared" si="348"/>
        <v>0</v>
      </c>
      <c r="AZ161" s="6">
        <f t="shared" si="349"/>
        <v>0</v>
      </c>
      <c r="BA161" s="6">
        <f t="shared" si="350"/>
        <v>0</v>
      </c>
      <c r="BB161" s="6">
        <f t="shared" si="351"/>
        <v>0</v>
      </c>
      <c r="BC161" s="6">
        <f t="shared" si="352"/>
        <v>0</v>
      </c>
      <c r="BD161" s="4" t="s">
        <v>16</v>
      </c>
      <c r="BE161" s="6">
        <f t="shared" si="308"/>
        <v>533</v>
      </c>
      <c r="BF161" s="6">
        <f t="shared" si="353"/>
        <v>0</v>
      </c>
      <c r="BG161" s="6">
        <f t="shared" si="354"/>
        <v>71</v>
      </c>
      <c r="BH161" s="6">
        <f t="shared" si="355"/>
        <v>76</v>
      </c>
      <c r="BI161" s="6">
        <f t="shared" si="356"/>
        <v>81</v>
      </c>
      <c r="BJ161" s="6">
        <f t="shared" si="357"/>
        <v>85</v>
      </c>
      <c r="BK161" s="6">
        <f t="shared" si="358"/>
        <v>94</v>
      </c>
      <c r="BL161" s="6">
        <f t="shared" si="359"/>
        <v>114</v>
      </c>
      <c r="BM161" s="4" t="s">
        <v>19</v>
      </c>
      <c r="BN161" s="6">
        <f t="shared" si="360"/>
        <v>0</v>
      </c>
      <c r="BO161" s="6">
        <f t="shared" si="361"/>
        <v>0</v>
      </c>
      <c r="BP161" s="6">
        <f t="shared" si="362"/>
        <v>0</v>
      </c>
      <c r="BQ161" s="6">
        <f t="shared" si="363"/>
        <v>0</v>
      </c>
      <c r="BR161" s="6">
        <f t="shared" si="364"/>
        <v>0</v>
      </c>
      <c r="BS161" s="6">
        <f t="shared" si="365"/>
        <v>0</v>
      </c>
      <c r="BT161" s="6">
        <f t="shared" si="366"/>
        <v>0</v>
      </c>
      <c r="BU161" s="6">
        <f t="shared" si="367"/>
        <v>0</v>
      </c>
    </row>
    <row r="162" spans="2:73" ht="18.75" x14ac:dyDescent="0.4">
      <c r="B162" s="147" t="s">
        <v>36</v>
      </c>
      <c r="C162" s="148"/>
      <c r="D162" s="3">
        <f t="shared" si="317"/>
        <v>10</v>
      </c>
      <c r="E162" s="3">
        <f t="shared" si="318"/>
        <v>20</v>
      </c>
      <c r="F162" s="3">
        <f t="shared" si="319"/>
        <v>30</v>
      </c>
      <c r="G162" s="3">
        <f t="shared" si="320"/>
        <v>50</v>
      </c>
      <c r="H162" s="3">
        <f t="shared" si="321"/>
        <v>70</v>
      </c>
      <c r="I162" s="3" t="str">
        <f t="shared" si="210"/>
        <v>71以上</v>
      </c>
      <c r="J162" s="3" t="str">
        <f t="shared" si="322"/>
        <v>101以上</v>
      </c>
      <c r="K162" s="3" t="s">
        <v>20</v>
      </c>
      <c r="L162" s="5">
        <f t="shared" si="323"/>
        <v>673</v>
      </c>
      <c r="M162" s="6">
        <f t="shared" si="324"/>
        <v>4</v>
      </c>
      <c r="N162" s="6">
        <f t="shared" si="325"/>
        <v>0</v>
      </c>
      <c r="O162" s="6">
        <f t="shared" si="326"/>
        <v>0</v>
      </c>
      <c r="P162" s="6">
        <f t="shared" si="327"/>
        <v>0</v>
      </c>
      <c r="Q162" s="6">
        <f t="shared" si="328"/>
        <v>0</v>
      </c>
      <c r="R162" s="6">
        <f t="shared" si="329"/>
        <v>0</v>
      </c>
      <c r="S162" s="6">
        <f t="shared" si="330"/>
        <v>0</v>
      </c>
      <c r="T162" s="4" t="s">
        <v>16</v>
      </c>
      <c r="U162" s="6">
        <f t="shared" si="291"/>
        <v>357</v>
      </c>
      <c r="V162" s="6">
        <f t="shared" si="292"/>
        <v>79</v>
      </c>
      <c r="W162" s="6">
        <f t="shared" si="293"/>
        <v>100</v>
      </c>
      <c r="X162" s="6">
        <f t="shared" si="294"/>
        <v>118</v>
      </c>
      <c r="Y162" s="6">
        <f t="shared" si="295"/>
        <v>140</v>
      </c>
      <c r="Z162" s="6">
        <f t="shared" si="296"/>
        <v>168</v>
      </c>
      <c r="AA162" s="6">
        <f t="shared" si="297"/>
        <v>198</v>
      </c>
      <c r="AB162" s="6">
        <f t="shared" si="298"/>
        <v>0</v>
      </c>
      <c r="AC162" s="4" t="s">
        <v>19</v>
      </c>
      <c r="AD162" s="6">
        <f t="shared" si="331"/>
        <v>316</v>
      </c>
      <c r="AE162" s="6">
        <f t="shared" si="332"/>
        <v>316</v>
      </c>
      <c r="AF162" s="6">
        <f t="shared" si="333"/>
        <v>0</v>
      </c>
      <c r="AG162" s="6">
        <f t="shared" si="334"/>
        <v>0</v>
      </c>
      <c r="AH162" s="6">
        <f t="shared" si="335"/>
        <v>0</v>
      </c>
      <c r="AI162" s="6">
        <f t="shared" si="336"/>
        <v>0</v>
      </c>
      <c r="AJ162" s="6">
        <f t="shared" si="337"/>
        <v>0</v>
      </c>
      <c r="AK162" s="6">
        <f t="shared" si="338"/>
        <v>0</v>
      </c>
      <c r="AL162" s="172" t="s">
        <v>37</v>
      </c>
      <c r="AM162" s="172"/>
      <c r="AN162" s="3">
        <f t="shared" si="339"/>
        <v>10</v>
      </c>
      <c r="AO162" s="3">
        <f t="shared" si="340"/>
        <v>20</v>
      </c>
      <c r="AP162" s="3">
        <f t="shared" si="341"/>
        <v>30</v>
      </c>
      <c r="AQ162" s="3">
        <f t="shared" si="342"/>
        <v>50</v>
      </c>
      <c r="AR162" s="3">
        <f t="shared" si="343"/>
        <v>100</v>
      </c>
      <c r="AS162" s="3">
        <f t="shared" si="344"/>
        <v>500</v>
      </c>
      <c r="AT162" s="3" t="str">
        <f t="shared" si="218"/>
        <v>501以上</v>
      </c>
      <c r="AU162" s="3" t="s">
        <v>33</v>
      </c>
      <c r="AV162" s="5">
        <f t="shared" si="345"/>
        <v>533</v>
      </c>
      <c r="AW162" s="6">
        <f t="shared" si="346"/>
        <v>4</v>
      </c>
      <c r="AX162" s="6">
        <f t="shared" si="347"/>
        <v>0</v>
      </c>
      <c r="AY162" s="6">
        <f t="shared" si="348"/>
        <v>0</v>
      </c>
      <c r="AZ162" s="6">
        <f t="shared" si="349"/>
        <v>0</v>
      </c>
      <c r="BA162" s="6">
        <f t="shared" si="350"/>
        <v>0</v>
      </c>
      <c r="BB162" s="6">
        <f t="shared" si="351"/>
        <v>0</v>
      </c>
      <c r="BC162" s="6">
        <f t="shared" si="352"/>
        <v>0</v>
      </c>
      <c r="BD162" s="4" t="s">
        <v>16</v>
      </c>
      <c r="BE162" s="6">
        <f t="shared" si="308"/>
        <v>533</v>
      </c>
      <c r="BF162" s="6">
        <f t="shared" si="353"/>
        <v>0</v>
      </c>
      <c r="BG162" s="6">
        <f t="shared" si="354"/>
        <v>71</v>
      </c>
      <c r="BH162" s="6">
        <f t="shared" si="355"/>
        <v>76</v>
      </c>
      <c r="BI162" s="6">
        <f t="shared" si="356"/>
        <v>81</v>
      </c>
      <c r="BJ162" s="6">
        <f t="shared" si="357"/>
        <v>85</v>
      </c>
      <c r="BK162" s="6">
        <f t="shared" si="358"/>
        <v>94</v>
      </c>
      <c r="BL162" s="6">
        <f t="shared" si="359"/>
        <v>114</v>
      </c>
      <c r="BM162" s="4" t="s">
        <v>19</v>
      </c>
      <c r="BN162" s="6">
        <f t="shared" si="360"/>
        <v>0</v>
      </c>
      <c r="BO162" s="6">
        <f t="shared" si="361"/>
        <v>0</v>
      </c>
      <c r="BP162" s="6">
        <f t="shared" si="362"/>
        <v>0</v>
      </c>
      <c r="BQ162" s="6">
        <f t="shared" si="363"/>
        <v>0</v>
      </c>
      <c r="BR162" s="6">
        <f t="shared" si="364"/>
        <v>0</v>
      </c>
      <c r="BS162" s="6">
        <f t="shared" si="365"/>
        <v>0</v>
      </c>
      <c r="BT162" s="6">
        <f t="shared" si="366"/>
        <v>0</v>
      </c>
      <c r="BU162" s="6">
        <f t="shared" si="367"/>
        <v>0</v>
      </c>
    </row>
    <row r="163" spans="2:73" ht="18.75" x14ac:dyDescent="0.4">
      <c r="B163" s="147" t="s">
        <v>36</v>
      </c>
      <c r="C163" s="148"/>
      <c r="D163" s="3">
        <f t="shared" si="317"/>
        <v>10</v>
      </c>
      <c r="E163" s="3">
        <f t="shared" si="318"/>
        <v>20</v>
      </c>
      <c r="F163" s="3">
        <f t="shared" si="319"/>
        <v>30</v>
      </c>
      <c r="G163" s="3">
        <f t="shared" si="320"/>
        <v>50</v>
      </c>
      <c r="H163" s="3">
        <f t="shared" si="321"/>
        <v>70</v>
      </c>
      <c r="I163" s="3" t="str">
        <f t="shared" si="210"/>
        <v>71以上</v>
      </c>
      <c r="J163" s="3" t="str">
        <f t="shared" si="322"/>
        <v>101以上</v>
      </c>
      <c r="K163" s="3" t="s">
        <v>20</v>
      </c>
      <c r="L163" s="5">
        <f t="shared" si="323"/>
        <v>752</v>
      </c>
      <c r="M163" s="6">
        <f t="shared" si="324"/>
        <v>5</v>
      </c>
      <c r="N163" s="6">
        <f t="shared" si="325"/>
        <v>0</v>
      </c>
      <c r="O163" s="6">
        <f t="shared" si="326"/>
        <v>0</v>
      </c>
      <c r="P163" s="6">
        <f t="shared" si="327"/>
        <v>0</v>
      </c>
      <c r="Q163" s="6">
        <f t="shared" si="328"/>
        <v>0</v>
      </c>
      <c r="R163" s="6">
        <f t="shared" si="329"/>
        <v>0</v>
      </c>
      <c r="S163" s="6">
        <f t="shared" si="330"/>
        <v>0</v>
      </c>
      <c r="T163" s="4" t="s">
        <v>16</v>
      </c>
      <c r="U163" s="6">
        <f t="shared" si="291"/>
        <v>357</v>
      </c>
      <c r="V163" s="6">
        <f t="shared" si="292"/>
        <v>79</v>
      </c>
      <c r="W163" s="6">
        <f t="shared" si="293"/>
        <v>100</v>
      </c>
      <c r="X163" s="6">
        <f t="shared" si="294"/>
        <v>118</v>
      </c>
      <c r="Y163" s="6">
        <f t="shared" si="295"/>
        <v>140</v>
      </c>
      <c r="Z163" s="6">
        <f t="shared" si="296"/>
        <v>168</v>
      </c>
      <c r="AA163" s="6">
        <f t="shared" si="297"/>
        <v>198</v>
      </c>
      <c r="AB163" s="6">
        <f t="shared" si="298"/>
        <v>0</v>
      </c>
      <c r="AC163" s="4" t="s">
        <v>19</v>
      </c>
      <c r="AD163" s="6">
        <f t="shared" si="331"/>
        <v>395</v>
      </c>
      <c r="AE163" s="6">
        <f t="shared" si="332"/>
        <v>395</v>
      </c>
      <c r="AF163" s="6">
        <f t="shared" si="333"/>
        <v>0</v>
      </c>
      <c r="AG163" s="6">
        <f t="shared" si="334"/>
        <v>0</v>
      </c>
      <c r="AH163" s="6">
        <f t="shared" si="335"/>
        <v>0</v>
      </c>
      <c r="AI163" s="6">
        <f t="shared" si="336"/>
        <v>0</v>
      </c>
      <c r="AJ163" s="6">
        <f t="shared" si="337"/>
        <v>0</v>
      </c>
      <c r="AK163" s="6">
        <f t="shared" si="338"/>
        <v>0</v>
      </c>
      <c r="AL163" s="172" t="s">
        <v>37</v>
      </c>
      <c r="AM163" s="172"/>
      <c r="AN163" s="3">
        <f t="shared" si="339"/>
        <v>10</v>
      </c>
      <c r="AO163" s="3">
        <f t="shared" si="340"/>
        <v>20</v>
      </c>
      <c r="AP163" s="3">
        <f t="shared" si="341"/>
        <v>30</v>
      </c>
      <c r="AQ163" s="3">
        <f t="shared" si="342"/>
        <v>50</v>
      </c>
      <c r="AR163" s="3">
        <f t="shared" si="343"/>
        <v>100</v>
      </c>
      <c r="AS163" s="3">
        <f t="shared" si="344"/>
        <v>500</v>
      </c>
      <c r="AT163" s="3" t="str">
        <f t="shared" si="218"/>
        <v>501以上</v>
      </c>
      <c r="AU163" s="3" t="s">
        <v>33</v>
      </c>
      <c r="AV163" s="5">
        <f t="shared" si="345"/>
        <v>533</v>
      </c>
      <c r="AW163" s="6">
        <f t="shared" si="346"/>
        <v>5</v>
      </c>
      <c r="AX163" s="6">
        <f t="shared" si="347"/>
        <v>0</v>
      </c>
      <c r="AY163" s="6">
        <f t="shared" si="348"/>
        <v>0</v>
      </c>
      <c r="AZ163" s="6">
        <f t="shared" si="349"/>
        <v>0</v>
      </c>
      <c r="BA163" s="6">
        <f t="shared" si="350"/>
        <v>0</v>
      </c>
      <c r="BB163" s="6">
        <f t="shared" si="351"/>
        <v>0</v>
      </c>
      <c r="BC163" s="6">
        <f t="shared" si="352"/>
        <v>0</v>
      </c>
      <c r="BD163" s="4" t="s">
        <v>16</v>
      </c>
      <c r="BE163" s="6">
        <f t="shared" si="308"/>
        <v>533</v>
      </c>
      <c r="BF163" s="6">
        <f t="shared" si="353"/>
        <v>0</v>
      </c>
      <c r="BG163" s="6">
        <f t="shared" si="354"/>
        <v>71</v>
      </c>
      <c r="BH163" s="6">
        <f t="shared" si="355"/>
        <v>76</v>
      </c>
      <c r="BI163" s="6">
        <f t="shared" si="356"/>
        <v>81</v>
      </c>
      <c r="BJ163" s="6">
        <f t="shared" si="357"/>
        <v>85</v>
      </c>
      <c r="BK163" s="6">
        <f t="shared" si="358"/>
        <v>94</v>
      </c>
      <c r="BL163" s="6">
        <f t="shared" si="359"/>
        <v>114</v>
      </c>
      <c r="BM163" s="4" t="s">
        <v>19</v>
      </c>
      <c r="BN163" s="6">
        <f t="shared" si="360"/>
        <v>0</v>
      </c>
      <c r="BO163" s="6">
        <f t="shared" si="361"/>
        <v>0</v>
      </c>
      <c r="BP163" s="6">
        <f t="shared" si="362"/>
        <v>0</v>
      </c>
      <c r="BQ163" s="6">
        <f t="shared" si="363"/>
        <v>0</v>
      </c>
      <c r="BR163" s="6">
        <f t="shared" si="364"/>
        <v>0</v>
      </c>
      <c r="BS163" s="6">
        <f t="shared" si="365"/>
        <v>0</v>
      </c>
      <c r="BT163" s="6">
        <f t="shared" si="366"/>
        <v>0</v>
      </c>
      <c r="BU163" s="6">
        <f t="shared" si="367"/>
        <v>0</v>
      </c>
    </row>
    <row r="164" spans="2:73" ht="18.75" x14ac:dyDescent="0.4">
      <c r="B164" s="147" t="s">
        <v>36</v>
      </c>
      <c r="C164" s="148"/>
      <c r="D164" s="3">
        <f t="shared" si="317"/>
        <v>10</v>
      </c>
      <c r="E164" s="3">
        <f t="shared" si="318"/>
        <v>20</v>
      </c>
      <c r="F164" s="3">
        <f t="shared" si="319"/>
        <v>30</v>
      </c>
      <c r="G164" s="3">
        <f t="shared" si="320"/>
        <v>50</v>
      </c>
      <c r="H164" s="3">
        <f t="shared" si="321"/>
        <v>70</v>
      </c>
      <c r="I164" s="3" t="str">
        <f t="shared" si="210"/>
        <v>71以上</v>
      </c>
      <c r="J164" s="3" t="str">
        <f t="shared" si="322"/>
        <v>101以上</v>
      </c>
      <c r="K164" s="3" t="s">
        <v>20</v>
      </c>
      <c r="L164" s="5">
        <f t="shared" si="323"/>
        <v>831</v>
      </c>
      <c r="M164" s="6">
        <f t="shared" si="324"/>
        <v>6</v>
      </c>
      <c r="N164" s="6">
        <f t="shared" si="325"/>
        <v>0</v>
      </c>
      <c r="O164" s="6">
        <f t="shared" si="326"/>
        <v>0</v>
      </c>
      <c r="P164" s="6">
        <f t="shared" si="327"/>
        <v>0</v>
      </c>
      <c r="Q164" s="6">
        <f t="shared" si="328"/>
        <v>0</v>
      </c>
      <c r="R164" s="6">
        <f t="shared" si="329"/>
        <v>0</v>
      </c>
      <c r="S164" s="6">
        <f t="shared" si="330"/>
        <v>0</v>
      </c>
      <c r="T164" s="4" t="s">
        <v>16</v>
      </c>
      <c r="U164" s="6">
        <f t="shared" si="291"/>
        <v>357</v>
      </c>
      <c r="V164" s="6">
        <f t="shared" si="292"/>
        <v>79</v>
      </c>
      <c r="W164" s="6">
        <f t="shared" si="293"/>
        <v>100</v>
      </c>
      <c r="X164" s="6">
        <f t="shared" si="294"/>
        <v>118</v>
      </c>
      <c r="Y164" s="6">
        <f t="shared" si="295"/>
        <v>140</v>
      </c>
      <c r="Z164" s="6">
        <f t="shared" si="296"/>
        <v>168</v>
      </c>
      <c r="AA164" s="6">
        <f t="shared" si="297"/>
        <v>198</v>
      </c>
      <c r="AB164" s="6">
        <f t="shared" si="298"/>
        <v>0</v>
      </c>
      <c r="AC164" s="4" t="s">
        <v>19</v>
      </c>
      <c r="AD164" s="6">
        <f t="shared" si="331"/>
        <v>474</v>
      </c>
      <c r="AE164" s="6">
        <f t="shared" si="332"/>
        <v>474</v>
      </c>
      <c r="AF164" s="6">
        <f t="shared" si="333"/>
        <v>0</v>
      </c>
      <c r="AG164" s="6">
        <f t="shared" si="334"/>
        <v>0</v>
      </c>
      <c r="AH164" s="6">
        <f t="shared" si="335"/>
        <v>0</v>
      </c>
      <c r="AI164" s="6">
        <f t="shared" si="336"/>
        <v>0</v>
      </c>
      <c r="AJ164" s="6">
        <f t="shared" si="337"/>
        <v>0</v>
      </c>
      <c r="AK164" s="6">
        <f t="shared" si="338"/>
        <v>0</v>
      </c>
      <c r="AL164" s="172" t="s">
        <v>37</v>
      </c>
      <c r="AM164" s="172"/>
      <c r="AN164" s="3">
        <f t="shared" si="339"/>
        <v>10</v>
      </c>
      <c r="AO164" s="3">
        <f t="shared" si="340"/>
        <v>20</v>
      </c>
      <c r="AP164" s="3">
        <f t="shared" si="341"/>
        <v>30</v>
      </c>
      <c r="AQ164" s="3">
        <f t="shared" si="342"/>
        <v>50</v>
      </c>
      <c r="AR164" s="3">
        <f t="shared" si="343"/>
        <v>100</v>
      </c>
      <c r="AS164" s="3">
        <f t="shared" si="344"/>
        <v>500</v>
      </c>
      <c r="AT164" s="3" t="str">
        <f t="shared" si="218"/>
        <v>501以上</v>
      </c>
      <c r="AU164" s="3" t="s">
        <v>33</v>
      </c>
      <c r="AV164" s="5">
        <f t="shared" si="345"/>
        <v>533</v>
      </c>
      <c r="AW164" s="6">
        <f t="shared" si="346"/>
        <v>6</v>
      </c>
      <c r="AX164" s="6">
        <f t="shared" si="347"/>
        <v>0</v>
      </c>
      <c r="AY164" s="6">
        <f t="shared" si="348"/>
        <v>0</v>
      </c>
      <c r="AZ164" s="6">
        <f t="shared" si="349"/>
        <v>0</v>
      </c>
      <c r="BA164" s="6">
        <f t="shared" si="350"/>
        <v>0</v>
      </c>
      <c r="BB164" s="6">
        <f t="shared" si="351"/>
        <v>0</v>
      </c>
      <c r="BC164" s="6">
        <f t="shared" si="352"/>
        <v>0</v>
      </c>
      <c r="BD164" s="4" t="s">
        <v>16</v>
      </c>
      <c r="BE164" s="6">
        <f t="shared" si="308"/>
        <v>533</v>
      </c>
      <c r="BF164" s="6">
        <f t="shared" si="353"/>
        <v>0</v>
      </c>
      <c r="BG164" s="6">
        <f t="shared" si="354"/>
        <v>71</v>
      </c>
      <c r="BH164" s="6">
        <f t="shared" si="355"/>
        <v>76</v>
      </c>
      <c r="BI164" s="6">
        <f t="shared" si="356"/>
        <v>81</v>
      </c>
      <c r="BJ164" s="6">
        <f t="shared" si="357"/>
        <v>85</v>
      </c>
      <c r="BK164" s="6">
        <f t="shared" si="358"/>
        <v>94</v>
      </c>
      <c r="BL164" s="6">
        <f t="shared" si="359"/>
        <v>114</v>
      </c>
      <c r="BM164" s="4" t="s">
        <v>19</v>
      </c>
      <c r="BN164" s="6">
        <f t="shared" si="360"/>
        <v>0</v>
      </c>
      <c r="BO164" s="6">
        <f t="shared" si="361"/>
        <v>0</v>
      </c>
      <c r="BP164" s="6">
        <f t="shared" si="362"/>
        <v>0</v>
      </c>
      <c r="BQ164" s="6">
        <f t="shared" si="363"/>
        <v>0</v>
      </c>
      <c r="BR164" s="6">
        <f t="shared" si="364"/>
        <v>0</v>
      </c>
      <c r="BS164" s="6">
        <f t="shared" si="365"/>
        <v>0</v>
      </c>
      <c r="BT164" s="6">
        <f t="shared" si="366"/>
        <v>0</v>
      </c>
      <c r="BU164" s="6">
        <f t="shared" si="367"/>
        <v>0</v>
      </c>
    </row>
    <row r="165" spans="2:73" ht="18.75" x14ac:dyDescent="0.4">
      <c r="B165" s="147" t="s">
        <v>36</v>
      </c>
      <c r="C165" s="148"/>
      <c r="D165" s="3">
        <f t="shared" si="317"/>
        <v>10</v>
      </c>
      <c r="E165" s="3">
        <f t="shared" si="318"/>
        <v>20</v>
      </c>
      <c r="F165" s="3">
        <f t="shared" si="319"/>
        <v>30</v>
      </c>
      <c r="G165" s="3">
        <f t="shared" si="320"/>
        <v>50</v>
      </c>
      <c r="H165" s="3">
        <f t="shared" si="321"/>
        <v>70</v>
      </c>
      <c r="I165" s="3" t="str">
        <f t="shared" si="210"/>
        <v>71以上</v>
      </c>
      <c r="J165" s="3" t="str">
        <f t="shared" si="322"/>
        <v>101以上</v>
      </c>
      <c r="K165" s="3" t="s">
        <v>20</v>
      </c>
      <c r="L165" s="5">
        <f t="shared" si="323"/>
        <v>910</v>
      </c>
      <c r="M165" s="6">
        <f t="shared" si="324"/>
        <v>7</v>
      </c>
      <c r="N165" s="6">
        <f t="shared" si="325"/>
        <v>0</v>
      </c>
      <c r="O165" s="6">
        <f t="shared" si="326"/>
        <v>0</v>
      </c>
      <c r="P165" s="6">
        <f t="shared" si="327"/>
        <v>0</v>
      </c>
      <c r="Q165" s="6">
        <f t="shared" si="328"/>
        <v>0</v>
      </c>
      <c r="R165" s="6">
        <f t="shared" si="329"/>
        <v>0</v>
      </c>
      <c r="S165" s="6">
        <f t="shared" si="330"/>
        <v>0</v>
      </c>
      <c r="T165" s="4" t="s">
        <v>16</v>
      </c>
      <c r="U165" s="6">
        <f t="shared" si="291"/>
        <v>357</v>
      </c>
      <c r="V165" s="6">
        <f t="shared" si="292"/>
        <v>79</v>
      </c>
      <c r="W165" s="6">
        <f t="shared" si="293"/>
        <v>100</v>
      </c>
      <c r="X165" s="6">
        <f t="shared" si="294"/>
        <v>118</v>
      </c>
      <c r="Y165" s="6">
        <f t="shared" si="295"/>
        <v>140</v>
      </c>
      <c r="Z165" s="6">
        <f t="shared" si="296"/>
        <v>168</v>
      </c>
      <c r="AA165" s="6">
        <f t="shared" si="297"/>
        <v>198</v>
      </c>
      <c r="AB165" s="6">
        <f t="shared" si="298"/>
        <v>0</v>
      </c>
      <c r="AC165" s="4" t="s">
        <v>19</v>
      </c>
      <c r="AD165" s="6">
        <f t="shared" si="331"/>
        <v>553</v>
      </c>
      <c r="AE165" s="6">
        <f t="shared" si="332"/>
        <v>553</v>
      </c>
      <c r="AF165" s="6">
        <f t="shared" si="333"/>
        <v>0</v>
      </c>
      <c r="AG165" s="6">
        <f t="shared" si="334"/>
        <v>0</v>
      </c>
      <c r="AH165" s="6">
        <f t="shared" si="335"/>
        <v>0</v>
      </c>
      <c r="AI165" s="6">
        <f t="shared" si="336"/>
        <v>0</v>
      </c>
      <c r="AJ165" s="6">
        <f t="shared" si="337"/>
        <v>0</v>
      </c>
      <c r="AK165" s="6">
        <f t="shared" si="338"/>
        <v>0</v>
      </c>
      <c r="AL165" s="172" t="s">
        <v>37</v>
      </c>
      <c r="AM165" s="172"/>
      <c r="AN165" s="3">
        <f t="shared" si="339"/>
        <v>10</v>
      </c>
      <c r="AO165" s="3">
        <f t="shared" si="340"/>
        <v>20</v>
      </c>
      <c r="AP165" s="3">
        <f t="shared" si="341"/>
        <v>30</v>
      </c>
      <c r="AQ165" s="3">
        <f t="shared" si="342"/>
        <v>50</v>
      </c>
      <c r="AR165" s="3">
        <f t="shared" si="343"/>
        <v>100</v>
      </c>
      <c r="AS165" s="3">
        <f t="shared" si="344"/>
        <v>500</v>
      </c>
      <c r="AT165" s="3" t="str">
        <f t="shared" si="218"/>
        <v>501以上</v>
      </c>
      <c r="AU165" s="3" t="s">
        <v>33</v>
      </c>
      <c r="AV165" s="5">
        <f t="shared" si="345"/>
        <v>533</v>
      </c>
      <c r="AW165" s="6">
        <f t="shared" si="346"/>
        <v>7</v>
      </c>
      <c r="AX165" s="6">
        <f t="shared" si="347"/>
        <v>0</v>
      </c>
      <c r="AY165" s="6">
        <f t="shared" si="348"/>
        <v>0</v>
      </c>
      <c r="AZ165" s="6">
        <f t="shared" si="349"/>
        <v>0</v>
      </c>
      <c r="BA165" s="6">
        <f t="shared" si="350"/>
        <v>0</v>
      </c>
      <c r="BB165" s="6">
        <f t="shared" si="351"/>
        <v>0</v>
      </c>
      <c r="BC165" s="6">
        <f t="shared" si="352"/>
        <v>0</v>
      </c>
      <c r="BD165" s="4" t="s">
        <v>16</v>
      </c>
      <c r="BE165" s="6">
        <f t="shared" si="308"/>
        <v>533</v>
      </c>
      <c r="BF165" s="6">
        <f t="shared" si="353"/>
        <v>0</v>
      </c>
      <c r="BG165" s="6">
        <f t="shared" si="354"/>
        <v>71</v>
      </c>
      <c r="BH165" s="6">
        <f t="shared" si="355"/>
        <v>76</v>
      </c>
      <c r="BI165" s="6">
        <f t="shared" si="356"/>
        <v>81</v>
      </c>
      <c r="BJ165" s="6">
        <f t="shared" si="357"/>
        <v>85</v>
      </c>
      <c r="BK165" s="6">
        <f t="shared" si="358"/>
        <v>94</v>
      </c>
      <c r="BL165" s="6">
        <f t="shared" si="359"/>
        <v>114</v>
      </c>
      <c r="BM165" s="4" t="s">
        <v>19</v>
      </c>
      <c r="BN165" s="6">
        <f t="shared" si="360"/>
        <v>0</v>
      </c>
      <c r="BO165" s="6">
        <f t="shared" si="361"/>
        <v>0</v>
      </c>
      <c r="BP165" s="6">
        <f t="shared" si="362"/>
        <v>0</v>
      </c>
      <c r="BQ165" s="6">
        <f t="shared" si="363"/>
        <v>0</v>
      </c>
      <c r="BR165" s="6">
        <f t="shared" si="364"/>
        <v>0</v>
      </c>
      <c r="BS165" s="6">
        <f t="shared" si="365"/>
        <v>0</v>
      </c>
      <c r="BT165" s="6">
        <f t="shared" si="366"/>
        <v>0</v>
      </c>
      <c r="BU165" s="6">
        <f t="shared" si="367"/>
        <v>0</v>
      </c>
    </row>
    <row r="166" spans="2:73" ht="18.75" x14ac:dyDescent="0.4">
      <c r="B166" s="147" t="s">
        <v>36</v>
      </c>
      <c r="C166" s="148"/>
      <c r="D166" s="3">
        <f t="shared" si="317"/>
        <v>10</v>
      </c>
      <c r="E166" s="3">
        <f t="shared" si="318"/>
        <v>20</v>
      </c>
      <c r="F166" s="3">
        <f t="shared" si="319"/>
        <v>30</v>
      </c>
      <c r="G166" s="3">
        <f t="shared" si="320"/>
        <v>50</v>
      </c>
      <c r="H166" s="3">
        <f t="shared" si="321"/>
        <v>70</v>
      </c>
      <c r="I166" s="3" t="str">
        <f t="shared" si="210"/>
        <v>71以上</v>
      </c>
      <c r="J166" s="3" t="str">
        <f t="shared" si="322"/>
        <v>101以上</v>
      </c>
      <c r="K166" s="3" t="s">
        <v>20</v>
      </c>
      <c r="L166" s="5">
        <f t="shared" si="323"/>
        <v>989</v>
      </c>
      <c r="M166" s="6">
        <f t="shared" si="324"/>
        <v>8</v>
      </c>
      <c r="N166" s="6">
        <f t="shared" si="325"/>
        <v>0</v>
      </c>
      <c r="O166" s="6">
        <f t="shared" si="326"/>
        <v>0</v>
      </c>
      <c r="P166" s="6">
        <f t="shared" si="327"/>
        <v>0</v>
      </c>
      <c r="Q166" s="6">
        <f t="shared" si="328"/>
        <v>0</v>
      </c>
      <c r="R166" s="6">
        <f t="shared" si="329"/>
        <v>0</v>
      </c>
      <c r="S166" s="6">
        <f t="shared" si="330"/>
        <v>0</v>
      </c>
      <c r="T166" s="4" t="s">
        <v>16</v>
      </c>
      <c r="U166" s="6">
        <f t="shared" si="291"/>
        <v>357</v>
      </c>
      <c r="V166" s="6">
        <f t="shared" si="292"/>
        <v>79</v>
      </c>
      <c r="W166" s="6">
        <f t="shared" si="293"/>
        <v>100</v>
      </c>
      <c r="X166" s="6">
        <f t="shared" si="294"/>
        <v>118</v>
      </c>
      <c r="Y166" s="6">
        <f t="shared" si="295"/>
        <v>140</v>
      </c>
      <c r="Z166" s="6">
        <f t="shared" si="296"/>
        <v>168</v>
      </c>
      <c r="AA166" s="6">
        <f t="shared" si="297"/>
        <v>198</v>
      </c>
      <c r="AB166" s="6">
        <f t="shared" si="298"/>
        <v>0</v>
      </c>
      <c r="AC166" s="4" t="s">
        <v>19</v>
      </c>
      <c r="AD166" s="6">
        <f t="shared" si="331"/>
        <v>632</v>
      </c>
      <c r="AE166" s="6">
        <f t="shared" si="332"/>
        <v>632</v>
      </c>
      <c r="AF166" s="6">
        <f t="shared" si="333"/>
        <v>0</v>
      </c>
      <c r="AG166" s="6">
        <f t="shared" si="334"/>
        <v>0</v>
      </c>
      <c r="AH166" s="6">
        <f t="shared" si="335"/>
        <v>0</v>
      </c>
      <c r="AI166" s="6">
        <f t="shared" si="336"/>
        <v>0</v>
      </c>
      <c r="AJ166" s="6">
        <f t="shared" si="337"/>
        <v>0</v>
      </c>
      <c r="AK166" s="6">
        <f t="shared" si="338"/>
        <v>0</v>
      </c>
      <c r="AL166" s="172" t="s">
        <v>37</v>
      </c>
      <c r="AM166" s="172"/>
      <c r="AN166" s="3">
        <f t="shared" si="339"/>
        <v>10</v>
      </c>
      <c r="AO166" s="3">
        <f t="shared" si="340"/>
        <v>20</v>
      </c>
      <c r="AP166" s="3">
        <f t="shared" si="341"/>
        <v>30</v>
      </c>
      <c r="AQ166" s="3">
        <f t="shared" si="342"/>
        <v>50</v>
      </c>
      <c r="AR166" s="3">
        <f t="shared" si="343"/>
        <v>100</v>
      </c>
      <c r="AS166" s="3">
        <f t="shared" si="344"/>
        <v>500</v>
      </c>
      <c r="AT166" s="3" t="str">
        <f t="shared" si="218"/>
        <v>501以上</v>
      </c>
      <c r="AU166" s="3" t="s">
        <v>33</v>
      </c>
      <c r="AV166" s="5">
        <f t="shared" si="345"/>
        <v>533</v>
      </c>
      <c r="AW166" s="6">
        <f t="shared" si="346"/>
        <v>8</v>
      </c>
      <c r="AX166" s="6">
        <f t="shared" si="347"/>
        <v>0</v>
      </c>
      <c r="AY166" s="6">
        <f t="shared" si="348"/>
        <v>0</v>
      </c>
      <c r="AZ166" s="6">
        <f t="shared" si="349"/>
        <v>0</v>
      </c>
      <c r="BA166" s="6">
        <f t="shared" si="350"/>
        <v>0</v>
      </c>
      <c r="BB166" s="6">
        <f t="shared" si="351"/>
        <v>0</v>
      </c>
      <c r="BC166" s="6">
        <f t="shared" si="352"/>
        <v>0</v>
      </c>
      <c r="BD166" s="4" t="s">
        <v>16</v>
      </c>
      <c r="BE166" s="6">
        <f t="shared" si="308"/>
        <v>533</v>
      </c>
      <c r="BF166" s="6">
        <f t="shared" si="353"/>
        <v>0</v>
      </c>
      <c r="BG166" s="6">
        <f t="shared" si="354"/>
        <v>71</v>
      </c>
      <c r="BH166" s="6">
        <f t="shared" si="355"/>
        <v>76</v>
      </c>
      <c r="BI166" s="6">
        <f t="shared" si="356"/>
        <v>81</v>
      </c>
      <c r="BJ166" s="6">
        <f t="shared" si="357"/>
        <v>85</v>
      </c>
      <c r="BK166" s="6">
        <f t="shared" si="358"/>
        <v>94</v>
      </c>
      <c r="BL166" s="6">
        <f t="shared" si="359"/>
        <v>114</v>
      </c>
      <c r="BM166" s="4" t="s">
        <v>19</v>
      </c>
      <c r="BN166" s="6">
        <f t="shared" si="360"/>
        <v>0</v>
      </c>
      <c r="BO166" s="6">
        <f t="shared" si="361"/>
        <v>0</v>
      </c>
      <c r="BP166" s="6">
        <f t="shared" si="362"/>
        <v>0</v>
      </c>
      <c r="BQ166" s="6">
        <f t="shared" si="363"/>
        <v>0</v>
      </c>
      <c r="BR166" s="6">
        <f t="shared" si="364"/>
        <v>0</v>
      </c>
      <c r="BS166" s="6">
        <f t="shared" si="365"/>
        <v>0</v>
      </c>
      <c r="BT166" s="6">
        <f t="shared" si="366"/>
        <v>0</v>
      </c>
      <c r="BU166" s="6">
        <f t="shared" si="367"/>
        <v>0</v>
      </c>
    </row>
    <row r="167" spans="2:73" ht="18.75" x14ac:dyDescent="0.4">
      <c r="B167" s="147" t="s">
        <v>36</v>
      </c>
      <c r="C167" s="148"/>
      <c r="D167" s="3">
        <f t="shared" si="317"/>
        <v>10</v>
      </c>
      <c r="E167" s="3">
        <f t="shared" si="318"/>
        <v>20</v>
      </c>
      <c r="F167" s="3">
        <f t="shared" si="319"/>
        <v>30</v>
      </c>
      <c r="G167" s="3">
        <f t="shared" si="320"/>
        <v>50</v>
      </c>
      <c r="H167" s="3">
        <f t="shared" si="321"/>
        <v>70</v>
      </c>
      <c r="I167" s="3" t="str">
        <f t="shared" si="210"/>
        <v>71以上</v>
      </c>
      <c r="J167" s="3" t="str">
        <f t="shared" si="322"/>
        <v>101以上</v>
      </c>
      <c r="K167" s="3" t="s">
        <v>20</v>
      </c>
      <c r="L167" s="5">
        <f t="shared" si="323"/>
        <v>1068</v>
      </c>
      <c r="M167" s="6">
        <f t="shared" si="324"/>
        <v>9</v>
      </c>
      <c r="N167" s="6">
        <f t="shared" si="325"/>
        <v>0</v>
      </c>
      <c r="O167" s="6">
        <f t="shared" si="326"/>
        <v>0</v>
      </c>
      <c r="P167" s="6">
        <f t="shared" si="327"/>
        <v>0</v>
      </c>
      <c r="Q167" s="6">
        <f t="shared" si="328"/>
        <v>0</v>
      </c>
      <c r="R167" s="6">
        <f t="shared" si="329"/>
        <v>0</v>
      </c>
      <c r="S167" s="6">
        <f t="shared" si="330"/>
        <v>0</v>
      </c>
      <c r="T167" s="4" t="s">
        <v>16</v>
      </c>
      <c r="U167" s="6">
        <f t="shared" si="291"/>
        <v>357</v>
      </c>
      <c r="V167" s="6">
        <f t="shared" si="292"/>
        <v>79</v>
      </c>
      <c r="W167" s="6">
        <f t="shared" si="293"/>
        <v>100</v>
      </c>
      <c r="X167" s="6">
        <f t="shared" si="294"/>
        <v>118</v>
      </c>
      <c r="Y167" s="6">
        <f t="shared" si="295"/>
        <v>140</v>
      </c>
      <c r="Z167" s="6">
        <f t="shared" si="296"/>
        <v>168</v>
      </c>
      <c r="AA167" s="6">
        <f t="shared" si="297"/>
        <v>198</v>
      </c>
      <c r="AB167" s="6">
        <f t="shared" si="298"/>
        <v>0</v>
      </c>
      <c r="AC167" s="4" t="s">
        <v>19</v>
      </c>
      <c r="AD167" s="6">
        <f t="shared" si="331"/>
        <v>711</v>
      </c>
      <c r="AE167" s="6">
        <f t="shared" si="332"/>
        <v>711</v>
      </c>
      <c r="AF167" s="6">
        <f t="shared" si="333"/>
        <v>0</v>
      </c>
      <c r="AG167" s="6">
        <f t="shared" si="334"/>
        <v>0</v>
      </c>
      <c r="AH167" s="6">
        <f t="shared" si="335"/>
        <v>0</v>
      </c>
      <c r="AI167" s="6">
        <f t="shared" si="336"/>
        <v>0</v>
      </c>
      <c r="AJ167" s="6">
        <f t="shared" si="337"/>
        <v>0</v>
      </c>
      <c r="AK167" s="6">
        <f t="shared" si="338"/>
        <v>0</v>
      </c>
      <c r="AL167" s="172" t="s">
        <v>37</v>
      </c>
      <c r="AM167" s="172"/>
      <c r="AN167" s="3">
        <f t="shared" si="339"/>
        <v>10</v>
      </c>
      <c r="AO167" s="3">
        <f t="shared" si="340"/>
        <v>20</v>
      </c>
      <c r="AP167" s="3">
        <f t="shared" si="341"/>
        <v>30</v>
      </c>
      <c r="AQ167" s="3">
        <f t="shared" si="342"/>
        <v>50</v>
      </c>
      <c r="AR167" s="3">
        <f t="shared" si="343"/>
        <v>100</v>
      </c>
      <c r="AS167" s="3">
        <f t="shared" si="344"/>
        <v>500</v>
      </c>
      <c r="AT167" s="3" t="str">
        <f t="shared" si="218"/>
        <v>501以上</v>
      </c>
      <c r="AU167" s="3" t="s">
        <v>33</v>
      </c>
      <c r="AV167" s="5">
        <f t="shared" si="345"/>
        <v>533</v>
      </c>
      <c r="AW167" s="6">
        <f t="shared" si="346"/>
        <v>9</v>
      </c>
      <c r="AX167" s="6">
        <f t="shared" si="347"/>
        <v>0</v>
      </c>
      <c r="AY167" s="6">
        <f t="shared" si="348"/>
        <v>0</v>
      </c>
      <c r="AZ167" s="6">
        <f t="shared" si="349"/>
        <v>0</v>
      </c>
      <c r="BA167" s="6">
        <f t="shared" si="350"/>
        <v>0</v>
      </c>
      <c r="BB167" s="6">
        <f t="shared" si="351"/>
        <v>0</v>
      </c>
      <c r="BC167" s="6">
        <f t="shared" si="352"/>
        <v>0</v>
      </c>
      <c r="BD167" s="4" t="s">
        <v>16</v>
      </c>
      <c r="BE167" s="6">
        <f t="shared" si="308"/>
        <v>533</v>
      </c>
      <c r="BF167" s="6">
        <f t="shared" si="353"/>
        <v>0</v>
      </c>
      <c r="BG167" s="6">
        <f t="shared" si="354"/>
        <v>71</v>
      </c>
      <c r="BH167" s="6">
        <f t="shared" si="355"/>
        <v>76</v>
      </c>
      <c r="BI167" s="6">
        <f t="shared" si="356"/>
        <v>81</v>
      </c>
      <c r="BJ167" s="6">
        <f t="shared" si="357"/>
        <v>85</v>
      </c>
      <c r="BK167" s="6">
        <f t="shared" si="358"/>
        <v>94</v>
      </c>
      <c r="BL167" s="6">
        <f t="shared" si="359"/>
        <v>114</v>
      </c>
      <c r="BM167" s="4" t="s">
        <v>19</v>
      </c>
      <c r="BN167" s="6">
        <f t="shared" si="360"/>
        <v>0</v>
      </c>
      <c r="BO167" s="6">
        <f t="shared" si="361"/>
        <v>0</v>
      </c>
      <c r="BP167" s="6">
        <f t="shared" si="362"/>
        <v>0</v>
      </c>
      <c r="BQ167" s="6">
        <f t="shared" si="363"/>
        <v>0</v>
      </c>
      <c r="BR167" s="6">
        <f t="shared" si="364"/>
        <v>0</v>
      </c>
      <c r="BS167" s="6">
        <f t="shared" si="365"/>
        <v>0</v>
      </c>
      <c r="BT167" s="6">
        <f t="shared" si="366"/>
        <v>0</v>
      </c>
      <c r="BU167" s="6">
        <f t="shared" si="367"/>
        <v>0</v>
      </c>
    </row>
    <row r="168" spans="2:73" ht="18.75" x14ac:dyDescent="0.4">
      <c r="B168" s="147" t="s">
        <v>36</v>
      </c>
      <c r="C168" s="148"/>
      <c r="D168" s="3">
        <f t="shared" si="317"/>
        <v>10</v>
      </c>
      <c r="E168" s="3">
        <f t="shared" si="318"/>
        <v>20</v>
      </c>
      <c r="F168" s="3">
        <f t="shared" si="319"/>
        <v>30</v>
      </c>
      <c r="G168" s="3">
        <f t="shared" si="320"/>
        <v>50</v>
      </c>
      <c r="H168" s="3">
        <f t="shared" si="321"/>
        <v>70</v>
      </c>
      <c r="I168" s="3" t="str">
        <f t="shared" si="210"/>
        <v>71以上</v>
      </c>
      <c r="J168" s="3" t="str">
        <f t="shared" si="322"/>
        <v>101以上</v>
      </c>
      <c r="K168" s="3" t="s">
        <v>20</v>
      </c>
      <c r="L168" s="5">
        <f t="shared" si="323"/>
        <v>1147</v>
      </c>
      <c r="M168" s="6">
        <f t="shared" si="324"/>
        <v>10</v>
      </c>
      <c r="N168" s="6">
        <f t="shared" si="325"/>
        <v>0</v>
      </c>
      <c r="O168" s="6">
        <f t="shared" si="326"/>
        <v>0</v>
      </c>
      <c r="P168" s="6">
        <f t="shared" si="327"/>
        <v>0</v>
      </c>
      <c r="Q168" s="6">
        <f t="shared" si="328"/>
        <v>0</v>
      </c>
      <c r="R168" s="6">
        <f t="shared" si="329"/>
        <v>0</v>
      </c>
      <c r="S168" s="6">
        <f t="shared" si="330"/>
        <v>0</v>
      </c>
      <c r="T168" s="4" t="s">
        <v>16</v>
      </c>
      <c r="U168" s="6">
        <f t="shared" si="291"/>
        <v>357</v>
      </c>
      <c r="V168" s="6">
        <f t="shared" si="292"/>
        <v>79</v>
      </c>
      <c r="W168" s="6">
        <f t="shared" si="293"/>
        <v>100</v>
      </c>
      <c r="X168" s="6">
        <f t="shared" si="294"/>
        <v>118</v>
      </c>
      <c r="Y168" s="6">
        <f t="shared" si="295"/>
        <v>140</v>
      </c>
      <c r="Z168" s="6">
        <f t="shared" si="296"/>
        <v>168</v>
      </c>
      <c r="AA168" s="6">
        <f t="shared" si="297"/>
        <v>198</v>
      </c>
      <c r="AB168" s="6">
        <f t="shared" si="298"/>
        <v>0</v>
      </c>
      <c r="AC168" s="4" t="s">
        <v>19</v>
      </c>
      <c r="AD168" s="6">
        <f t="shared" si="331"/>
        <v>790</v>
      </c>
      <c r="AE168" s="6">
        <f t="shared" si="332"/>
        <v>790</v>
      </c>
      <c r="AF168" s="6">
        <f t="shared" si="333"/>
        <v>0</v>
      </c>
      <c r="AG168" s="6">
        <f t="shared" si="334"/>
        <v>0</v>
      </c>
      <c r="AH168" s="6">
        <f t="shared" si="335"/>
        <v>0</v>
      </c>
      <c r="AI168" s="6">
        <f t="shared" si="336"/>
        <v>0</v>
      </c>
      <c r="AJ168" s="6">
        <f t="shared" si="337"/>
        <v>0</v>
      </c>
      <c r="AK168" s="6">
        <f t="shared" si="338"/>
        <v>0</v>
      </c>
      <c r="AL168" s="172" t="s">
        <v>37</v>
      </c>
      <c r="AM168" s="172"/>
      <c r="AN168" s="3">
        <f t="shared" si="339"/>
        <v>10</v>
      </c>
      <c r="AO168" s="3">
        <f t="shared" si="340"/>
        <v>20</v>
      </c>
      <c r="AP168" s="3">
        <f t="shared" si="341"/>
        <v>30</v>
      </c>
      <c r="AQ168" s="3">
        <f t="shared" si="342"/>
        <v>50</v>
      </c>
      <c r="AR168" s="3">
        <f t="shared" si="343"/>
        <v>100</v>
      </c>
      <c r="AS168" s="3">
        <f t="shared" si="344"/>
        <v>500</v>
      </c>
      <c r="AT168" s="3" t="str">
        <f t="shared" si="218"/>
        <v>501以上</v>
      </c>
      <c r="AU168" s="3" t="s">
        <v>33</v>
      </c>
      <c r="AV168" s="5">
        <f t="shared" si="345"/>
        <v>533</v>
      </c>
      <c r="AW168" s="6">
        <f t="shared" si="346"/>
        <v>10</v>
      </c>
      <c r="AX168" s="6">
        <f t="shared" si="347"/>
        <v>0</v>
      </c>
      <c r="AY168" s="6">
        <f t="shared" si="348"/>
        <v>0</v>
      </c>
      <c r="AZ168" s="6">
        <f t="shared" si="349"/>
        <v>0</v>
      </c>
      <c r="BA168" s="6">
        <f t="shared" si="350"/>
        <v>0</v>
      </c>
      <c r="BB168" s="6">
        <f t="shared" si="351"/>
        <v>0</v>
      </c>
      <c r="BC168" s="6">
        <f t="shared" si="352"/>
        <v>0</v>
      </c>
      <c r="BD168" s="4" t="s">
        <v>16</v>
      </c>
      <c r="BE168" s="6">
        <f t="shared" si="308"/>
        <v>533</v>
      </c>
      <c r="BF168" s="6">
        <f t="shared" si="353"/>
        <v>0</v>
      </c>
      <c r="BG168" s="6">
        <f t="shared" si="354"/>
        <v>71</v>
      </c>
      <c r="BH168" s="6">
        <f t="shared" si="355"/>
        <v>76</v>
      </c>
      <c r="BI168" s="6">
        <f t="shared" si="356"/>
        <v>81</v>
      </c>
      <c r="BJ168" s="6">
        <f t="shared" si="357"/>
        <v>85</v>
      </c>
      <c r="BK168" s="6">
        <f t="shared" si="358"/>
        <v>94</v>
      </c>
      <c r="BL168" s="6">
        <f t="shared" si="359"/>
        <v>114</v>
      </c>
      <c r="BM168" s="4" t="s">
        <v>19</v>
      </c>
      <c r="BN168" s="6">
        <f t="shared" si="360"/>
        <v>0</v>
      </c>
      <c r="BO168" s="6">
        <f t="shared" si="361"/>
        <v>0</v>
      </c>
      <c r="BP168" s="6">
        <f t="shared" si="362"/>
        <v>0</v>
      </c>
      <c r="BQ168" s="6">
        <f t="shared" si="363"/>
        <v>0</v>
      </c>
      <c r="BR168" s="6">
        <f t="shared" si="364"/>
        <v>0</v>
      </c>
      <c r="BS168" s="6">
        <f t="shared" si="365"/>
        <v>0</v>
      </c>
      <c r="BT168" s="6">
        <f t="shared" si="366"/>
        <v>0</v>
      </c>
      <c r="BU168" s="6">
        <f t="shared" si="367"/>
        <v>0</v>
      </c>
    </row>
    <row r="169" spans="2:73" ht="18.75" x14ac:dyDescent="0.4">
      <c r="B169" s="147" t="s">
        <v>36</v>
      </c>
      <c r="C169" s="148"/>
      <c r="D169" s="3">
        <f t="shared" si="317"/>
        <v>10</v>
      </c>
      <c r="E169" s="3">
        <f t="shared" si="318"/>
        <v>20</v>
      </c>
      <c r="F169" s="3">
        <f t="shared" si="319"/>
        <v>30</v>
      </c>
      <c r="G169" s="3">
        <f t="shared" si="320"/>
        <v>50</v>
      </c>
      <c r="H169" s="3">
        <f t="shared" si="321"/>
        <v>70</v>
      </c>
      <c r="I169" s="3" t="str">
        <f t="shared" si="210"/>
        <v>71以上</v>
      </c>
      <c r="J169" s="3" t="str">
        <f t="shared" si="322"/>
        <v>101以上</v>
      </c>
      <c r="K169" s="3" t="s">
        <v>20</v>
      </c>
      <c r="L169" s="5">
        <f t="shared" si="323"/>
        <v>1247</v>
      </c>
      <c r="M169" s="6">
        <f t="shared" si="324"/>
        <v>10</v>
      </c>
      <c r="N169" s="6">
        <f t="shared" si="325"/>
        <v>1</v>
      </c>
      <c r="O169" s="6">
        <f t="shared" si="326"/>
        <v>0</v>
      </c>
      <c r="P169" s="6">
        <f t="shared" si="327"/>
        <v>0</v>
      </c>
      <c r="Q169" s="6">
        <f t="shared" si="328"/>
        <v>0</v>
      </c>
      <c r="R169" s="6">
        <f t="shared" si="329"/>
        <v>0</v>
      </c>
      <c r="S169" s="6">
        <f t="shared" si="330"/>
        <v>0</v>
      </c>
      <c r="T169" s="4" t="s">
        <v>16</v>
      </c>
      <c r="U169" s="6">
        <f t="shared" si="291"/>
        <v>357</v>
      </c>
      <c r="V169" s="6">
        <f t="shared" si="292"/>
        <v>79</v>
      </c>
      <c r="W169" s="6">
        <f t="shared" si="293"/>
        <v>100</v>
      </c>
      <c r="X169" s="6">
        <f t="shared" si="294"/>
        <v>118</v>
      </c>
      <c r="Y169" s="6">
        <f t="shared" si="295"/>
        <v>140</v>
      </c>
      <c r="Z169" s="6">
        <f t="shared" si="296"/>
        <v>168</v>
      </c>
      <c r="AA169" s="6">
        <f t="shared" si="297"/>
        <v>198</v>
      </c>
      <c r="AB169" s="6">
        <f t="shared" si="298"/>
        <v>0</v>
      </c>
      <c r="AC169" s="4" t="s">
        <v>19</v>
      </c>
      <c r="AD169" s="6">
        <f t="shared" si="331"/>
        <v>890</v>
      </c>
      <c r="AE169" s="6">
        <f t="shared" si="332"/>
        <v>790</v>
      </c>
      <c r="AF169" s="6">
        <f t="shared" si="333"/>
        <v>100</v>
      </c>
      <c r="AG169" s="6">
        <f t="shared" si="334"/>
        <v>0</v>
      </c>
      <c r="AH169" s="6">
        <f t="shared" si="335"/>
        <v>0</v>
      </c>
      <c r="AI169" s="6">
        <f t="shared" si="336"/>
        <v>0</v>
      </c>
      <c r="AJ169" s="6">
        <f t="shared" si="337"/>
        <v>0</v>
      </c>
      <c r="AK169" s="6">
        <f t="shared" si="338"/>
        <v>0</v>
      </c>
      <c r="AL169" s="172" t="s">
        <v>37</v>
      </c>
      <c r="AM169" s="172"/>
      <c r="AN169" s="3">
        <f t="shared" si="339"/>
        <v>10</v>
      </c>
      <c r="AO169" s="3">
        <f t="shared" si="340"/>
        <v>20</v>
      </c>
      <c r="AP169" s="3">
        <f t="shared" si="341"/>
        <v>30</v>
      </c>
      <c r="AQ169" s="3">
        <f t="shared" si="342"/>
        <v>50</v>
      </c>
      <c r="AR169" s="3">
        <f t="shared" si="343"/>
        <v>100</v>
      </c>
      <c r="AS169" s="3">
        <f t="shared" si="344"/>
        <v>500</v>
      </c>
      <c r="AT169" s="3" t="str">
        <f t="shared" si="218"/>
        <v>501以上</v>
      </c>
      <c r="AU169" s="3" t="s">
        <v>33</v>
      </c>
      <c r="AV169" s="5">
        <f t="shared" si="345"/>
        <v>604</v>
      </c>
      <c r="AW169" s="6">
        <f t="shared" si="346"/>
        <v>10</v>
      </c>
      <c r="AX169" s="6">
        <f t="shared" si="347"/>
        <v>1</v>
      </c>
      <c r="AY169" s="6">
        <f t="shared" si="348"/>
        <v>0</v>
      </c>
      <c r="AZ169" s="6">
        <f t="shared" si="349"/>
        <v>0</v>
      </c>
      <c r="BA169" s="6">
        <f t="shared" si="350"/>
        <v>0</v>
      </c>
      <c r="BB169" s="6">
        <f t="shared" si="351"/>
        <v>0</v>
      </c>
      <c r="BC169" s="6">
        <f t="shared" si="352"/>
        <v>0</v>
      </c>
      <c r="BD169" s="4" t="s">
        <v>16</v>
      </c>
      <c r="BE169" s="6">
        <f t="shared" si="308"/>
        <v>533</v>
      </c>
      <c r="BF169" s="6">
        <f t="shared" si="353"/>
        <v>0</v>
      </c>
      <c r="BG169" s="6">
        <f t="shared" si="354"/>
        <v>71</v>
      </c>
      <c r="BH169" s="6">
        <f t="shared" si="355"/>
        <v>76</v>
      </c>
      <c r="BI169" s="6">
        <f t="shared" si="356"/>
        <v>81</v>
      </c>
      <c r="BJ169" s="6">
        <f t="shared" si="357"/>
        <v>85</v>
      </c>
      <c r="BK169" s="6">
        <f t="shared" si="358"/>
        <v>94</v>
      </c>
      <c r="BL169" s="6">
        <f t="shared" si="359"/>
        <v>114</v>
      </c>
      <c r="BM169" s="4" t="s">
        <v>19</v>
      </c>
      <c r="BN169" s="6">
        <f t="shared" si="360"/>
        <v>71</v>
      </c>
      <c r="BO169" s="6">
        <f t="shared" si="361"/>
        <v>0</v>
      </c>
      <c r="BP169" s="6">
        <f t="shared" si="362"/>
        <v>71</v>
      </c>
      <c r="BQ169" s="6">
        <f t="shared" si="363"/>
        <v>0</v>
      </c>
      <c r="BR169" s="6">
        <f t="shared" si="364"/>
        <v>0</v>
      </c>
      <c r="BS169" s="6">
        <f t="shared" si="365"/>
        <v>0</v>
      </c>
      <c r="BT169" s="6">
        <f t="shared" si="366"/>
        <v>0</v>
      </c>
      <c r="BU169" s="6">
        <f t="shared" si="367"/>
        <v>0</v>
      </c>
    </row>
    <row r="170" spans="2:73" ht="18.75" x14ac:dyDescent="0.4">
      <c r="B170" s="147" t="s">
        <v>36</v>
      </c>
      <c r="C170" s="148"/>
      <c r="D170" s="3">
        <f t="shared" si="317"/>
        <v>10</v>
      </c>
      <c r="E170" s="3">
        <f t="shared" si="318"/>
        <v>20</v>
      </c>
      <c r="F170" s="3">
        <f t="shared" si="319"/>
        <v>30</v>
      </c>
      <c r="G170" s="3">
        <f t="shared" si="320"/>
        <v>50</v>
      </c>
      <c r="H170" s="3">
        <f t="shared" si="321"/>
        <v>70</v>
      </c>
      <c r="I170" s="3" t="str">
        <f t="shared" si="210"/>
        <v>71以上</v>
      </c>
      <c r="J170" s="3" t="str">
        <f t="shared" si="322"/>
        <v>101以上</v>
      </c>
      <c r="K170" s="3" t="s">
        <v>20</v>
      </c>
      <c r="L170" s="5">
        <f t="shared" si="323"/>
        <v>1347</v>
      </c>
      <c r="M170" s="6">
        <f t="shared" si="324"/>
        <v>10</v>
      </c>
      <c r="N170" s="6">
        <f t="shared" si="325"/>
        <v>2</v>
      </c>
      <c r="O170" s="6">
        <f t="shared" si="326"/>
        <v>0</v>
      </c>
      <c r="P170" s="6">
        <f t="shared" si="327"/>
        <v>0</v>
      </c>
      <c r="Q170" s="6">
        <f t="shared" si="328"/>
        <v>0</v>
      </c>
      <c r="R170" s="6">
        <f t="shared" si="329"/>
        <v>0</v>
      </c>
      <c r="S170" s="6">
        <f t="shared" si="330"/>
        <v>0</v>
      </c>
      <c r="T170" s="4" t="s">
        <v>16</v>
      </c>
      <c r="U170" s="6">
        <f t="shared" si="291"/>
        <v>357</v>
      </c>
      <c r="V170" s="6">
        <f t="shared" si="292"/>
        <v>79</v>
      </c>
      <c r="W170" s="6">
        <f t="shared" si="293"/>
        <v>100</v>
      </c>
      <c r="X170" s="6">
        <f t="shared" si="294"/>
        <v>118</v>
      </c>
      <c r="Y170" s="6">
        <f t="shared" si="295"/>
        <v>140</v>
      </c>
      <c r="Z170" s="6">
        <f t="shared" si="296"/>
        <v>168</v>
      </c>
      <c r="AA170" s="6">
        <f t="shared" si="297"/>
        <v>198</v>
      </c>
      <c r="AB170" s="6">
        <f t="shared" si="298"/>
        <v>0</v>
      </c>
      <c r="AC170" s="4" t="s">
        <v>19</v>
      </c>
      <c r="AD170" s="6">
        <f t="shared" si="331"/>
        <v>990</v>
      </c>
      <c r="AE170" s="6">
        <f t="shared" si="332"/>
        <v>790</v>
      </c>
      <c r="AF170" s="6">
        <f t="shared" si="333"/>
        <v>200</v>
      </c>
      <c r="AG170" s="6">
        <f t="shared" si="334"/>
        <v>0</v>
      </c>
      <c r="AH170" s="6">
        <f t="shared" si="335"/>
        <v>0</v>
      </c>
      <c r="AI170" s="6">
        <f t="shared" si="336"/>
        <v>0</v>
      </c>
      <c r="AJ170" s="6">
        <f t="shared" si="337"/>
        <v>0</v>
      </c>
      <c r="AK170" s="6">
        <f t="shared" si="338"/>
        <v>0</v>
      </c>
      <c r="AL170" s="172" t="s">
        <v>37</v>
      </c>
      <c r="AM170" s="172"/>
      <c r="AN170" s="3">
        <f t="shared" si="339"/>
        <v>10</v>
      </c>
      <c r="AO170" s="3">
        <f t="shared" si="340"/>
        <v>20</v>
      </c>
      <c r="AP170" s="3">
        <f t="shared" si="341"/>
        <v>30</v>
      </c>
      <c r="AQ170" s="3">
        <f t="shared" si="342"/>
        <v>50</v>
      </c>
      <c r="AR170" s="3">
        <f t="shared" si="343"/>
        <v>100</v>
      </c>
      <c r="AS170" s="3">
        <f t="shared" si="344"/>
        <v>500</v>
      </c>
      <c r="AT170" s="3" t="str">
        <f t="shared" si="218"/>
        <v>501以上</v>
      </c>
      <c r="AU170" s="3" t="s">
        <v>33</v>
      </c>
      <c r="AV170" s="5">
        <f t="shared" si="345"/>
        <v>675</v>
      </c>
      <c r="AW170" s="6">
        <f t="shared" si="346"/>
        <v>10</v>
      </c>
      <c r="AX170" s="6">
        <f t="shared" si="347"/>
        <v>2</v>
      </c>
      <c r="AY170" s="6">
        <f t="shared" si="348"/>
        <v>0</v>
      </c>
      <c r="AZ170" s="6">
        <f t="shared" si="349"/>
        <v>0</v>
      </c>
      <c r="BA170" s="6">
        <f t="shared" si="350"/>
        <v>0</v>
      </c>
      <c r="BB170" s="6">
        <f t="shared" si="351"/>
        <v>0</v>
      </c>
      <c r="BC170" s="6">
        <f t="shared" si="352"/>
        <v>0</v>
      </c>
      <c r="BD170" s="4" t="s">
        <v>16</v>
      </c>
      <c r="BE170" s="6">
        <f t="shared" si="308"/>
        <v>533</v>
      </c>
      <c r="BF170" s="6">
        <f t="shared" si="353"/>
        <v>0</v>
      </c>
      <c r="BG170" s="6">
        <f t="shared" si="354"/>
        <v>71</v>
      </c>
      <c r="BH170" s="6">
        <f t="shared" si="355"/>
        <v>76</v>
      </c>
      <c r="BI170" s="6">
        <f t="shared" si="356"/>
        <v>81</v>
      </c>
      <c r="BJ170" s="6">
        <f t="shared" si="357"/>
        <v>85</v>
      </c>
      <c r="BK170" s="6">
        <f t="shared" si="358"/>
        <v>94</v>
      </c>
      <c r="BL170" s="6">
        <f t="shared" si="359"/>
        <v>114</v>
      </c>
      <c r="BM170" s="4" t="s">
        <v>19</v>
      </c>
      <c r="BN170" s="6">
        <f t="shared" si="360"/>
        <v>142</v>
      </c>
      <c r="BO170" s="6">
        <f t="shared" si="361"/>
        <v>0</v>
      </c>
      <c r="BP170" s="6">
        <f t="shared" si="362"/>
        <v>142</v>
      </c>
      <c r="BQ170" s="6">
        <f t="shared" si="363"/>
        <v>0</v>
      </c>
      <c r="BR170" s="6">
        <f t="shared" si="364"/>
        <v>0</v>
      </c>
      <c r="BS170" s="6">
        <f t="shared" si="365"/>
        <v>0</v>
      </c>
      <c r="BT170" s="6">
        <f t="shared" si="366"/>
        <v>0</v>
      </c>
      <c r="BU170" s="6">
        <f t="shared" si="367"/>
        <v>0</v>
      </c>
    </row>
    <row r="171" spans="2:73" ht="18.75" x14ac:dyDescent="0.4">
      <c r="B171" s="147" t="s">
        <v>36</v>
      </c>
      <c r="C171" s="148"/>
      <c r="D171" s="3">
        <f t="shared" si="317"/>
        <v>10</v>
      </c>
      <c r="E171" s="3">
        <f t="shared" si="318"/>
        <v>20</v>
      </c>
      <c r="F171" s="3">
        <f t="shared" si="319"/>
        <v>30</v>
      </c>
      <c r="G171" s="3">
        <f t="shared" si="320"/>
        <v>50</v>
      </c>
      <c r="H171" s="3">
        <f t="shared" si="321"/>
        <v>70</v>
      </c>
      <c r="I171" s="3" t="str">
        <f t="shared" si="210"/>
        <v>71以上</v>
      </c>
      <c r="J171" s="3" t="str">
        <f t="shared" si="322"/>
        <v>101以上</v>
      </c>
      <c r="K171" s="3" t="s">
        <v>20</v>
      </c>
      <c r="L171" s="5">
        <f t="shared" si="323"/>
        <v>1447</v>
      </c>
      <c r="M171" s="6">
        <f t="shared" si="324"/>
        <v>10</v>
      </c>
      <c r="N171" s="6">
        <f t="shared" si="325"/>
        <v>3</v>
      </c>
      <c r="O171" s="6">
        <f t="shared" si="326"/>
        <v>0</v>
      </c>
      <c r="P171" s="6">
        <f t="shared" si="327"/>
        <v>0</v>
      </c>
      <c r="Q171" s="6">
        <f t="shared" si="328"/>
        <v>0</v>
      </c>
      <c r="R171" s="6">
        <f t="shared" si="329"/>
        <v>0</v>
      </c>
      <c r="S171" s="6">
        <f t="shared" si="330"/>
        <v>0</v>
      </c>
      <c r="T171" s="4" t="s">
        <v>16</v>
      </c>
      <c r="U171" s="6">
        <f t="shared" si="291"/>
        <v>357</v>
      </c>
      <c r="V171" s="6">
        <f t="shared" si="292"/>
        <v>79</v>
      </c>
      <c r="W171" s="6">
        <f t="shared" si="293"/>
        <v>100</v>
      </c>
      <c r="X171" s="6">
        <f t="shared" si="294"/>
        <v>118</v>
      </c>
      <c r="Y171" s="6">
        <f t="shared" si="295"/>
        <v>140</v>
      </c>
      <c r="Z171" s="6">
        <f t="shared" si="296"/>
        <v>168</v>
      </c>
      <c r="AA171" s="6">
        <f t="shared" si="297"/>
        <v>198</v>
      </c>
      <c r="AB171" s="6">
        <f t="shared" si="298"/>
        <v>0</v>
      </c>
      <c r="AC171" s="4" t="s">
        <v>19</v>
      </c>
      <c r="AD171" s="6">
        <f t="shared" si="331"/>
        <v>1090</v>
      </c>
      <c r="AE171" s="6">
        <f t="shared" si="332"/>
        <v>790</v>
      </c>
      <c r="AF171" s="6">
        <f t="shared" si="333"/>
        <v>300</v>
      </c>
      <c r="AG171" s="6">
        <f t="shared" si="334"/>
        <v>0</v>
      </c>
      <c r="AH171" s="6">
        <f t="shared" si="335"/>
        <v>0</v>
      </c>
      <c r="AI171" s="6">
        <f t="shared" si="336"/>
        <v>0</v>
      </c>
      <c r="AJ171" s="6">
        <f t="shared" si="337"/>
        <v>0</v>
      </c>
      <c r="AK171" s="6">
        <f t="shared" si="338"/>
        <v>0</v>
      </c>
      <c r="AL171" s="172" t="s">
        <v>37</v>
      </c>
      <c r="AM171" s="172"/>
      <c r="AN171" s="3">
        <f t="shared" si="339"/>
        <v>10</v>
      </c>
      <c r="AO171" s="3">
        <f t="shared" si="340"/>
        <v>20</v>
      </c>
      <c r="AP171" s="3">
        <f t="shared" si="341"/>
        <v>30</v>
      </c>
      <c r="AQ171" s="3">
        <f t="shared" si="342"/>
        <v>50</v>
      </c>
      <c r="AR171" s="3">
        <f t="shared" si="343"/>
        <v>100</v>
      </c>
      <c r="AS171" s="3">
        <f t="shared" si="344"/>
        <v>500</v>
      </c>
      <c r="AT171" s="3" t="str">
        <f t="shared" si="218"/>
        <v>501以上</v>
      </c>
      <c r="AU171" s="3" t="s">
        <v>33</v>
      </c>
      <c r="AV171" s="5">
        <f t="shared" si="345"/>
        <v>746</v>
      </c>
      <c r="AW171" s="6">
        <f t="shared" si="346"/>
        <v>10</v>
      </c>
      <c r="AX171" s="6">
        <f t="shared" si="347"/>
        <v>3</v>
      </c>
      <c r="AY171" s="6">
        <f t="shared" si="348"/>
        <v>0</v>
      </c>
      <c r="AZ171" s="6">
        <f t="shared" si="349"/>
        <v>0</v>
      </c>
      <c r="BA171" s="6">
        <f t="shared" si="350"/>
        <v>0</v>
      </c>
      <c r="BB171" s="6">
        <f t="shared" si="351"/>
        <v>0</v>
      </c>
      <c r="BC171" s="6">
        <f t="shared" si="352"/>
        <v>0</v>
      </c>
      <c r="BD171" s="4" t="s">
        <v>16</v>
      </c>
      <c r="BE171" s="6">
        <f t="shared" si="308"/>
        <v>533</v>
      </c>
      <c r="BF171" s="6">
        <f t="shared" si="353"/>
        <v>0</v>
      </c>
      <c r="BG171" s="6">
        <f t="shared" si="354"/>
        <v>71</v>
      </c>
      <c r="BH171" s="6">
        <f t="shared" si="355"/>
        <v>76</v>
      </c>
      <c r="BI171" s="6">
        <f t="shared" si="356"/>
        <v>81</v>
      </c>
      <c r="BJ171" s="6">
        <f t="shared" si="357"/>
        <v>85</v>
      </c>
      <c r="BK171" s="6">
        <f t="shared" si="358"/>
        <v>94</v>
      </c>
      <c r="BL171" s="6">
        <f t="shared" si="359"/>
        <v>114</v>
      </c>
      <c r="BM171" s="4" t="s">
        <v>19</v>
      </c>
      <c r="BN171" s="6">
        <f t="shared" si="360"/>
        <v>213</v>
      </c>
      <c r="BO171" s="6">
        <f t="shared" si="361"/>
        <v>0</v>
      </c>
      <c r="BP171" s="6">
        <f t="shared" si="362"/>
        <v>213</v>
      </c>
      <c r="BQ171" s="6">
        <f t="shared" si="363"/>
        <v>0</v>
      </c>
      <c r="BR171" s="6">
        <f t="shared" si="364"/>
        <v>0</v>
      </c>
      <c r="BS171" s="6">
        <f t="shared" si="365"/>
        <v>0</v>
      </c>
      <c r="BT171" s="6">
        <f t="shared" si="366"/>
        <v>0</v>
      </c>
      <c r="BU171" s="6">
        <f t="shared" si="367"/>
        <v>0</v>
      </c>
    </row>
    <row r="172" spans="2:73" ht="18.75" x14ac:dyDescent="0.4">
      <c r="B172" s="147" t="s">
        <v>36</v>
      </c>
      <c r="C172" s="148"/>
      <c r="D172" s="3">
        <f t="shared" si="317"/>
        <v>10</v>
      </c>
      <c r="E172" s="3">
        <f t="shared" si="318"/>
        <v>20</v>
      </c>
      <c r="F172" s="3">
        <f t="shared" si="319"/>
        <v>30</v>
      </c>
      <c r="G172" s="3">
        <f t="shared" si="320"/>
        <v>50</v>
      </c>
      <c r="H172" s="3">
        <f t="shared" si="321"/>
        <v>70</v>
      </c>
      <c r="I172" s="3" t="str">
        <f t="shared" si="210"/>
        <v>71以上</v>
      </c>
      <c r="J172" s="3" t="str">
        <f t="shared" si="322"/>
        <v>101以上</v>
      </c>
      <c r="K172" s="3" t="s">
        <v>20</v>
      </c>
      <c r="L172" s="5">
        <f t="shared" si="323"/>
        <v>1547</v>
      </c>
      <c r="M172" s="6">
        <f t="shared" si="324"/>
        <v>10</v>
      </c>
      <c r="N172" s="6">
        <f t="shared" si="325"/>
        <v>4</v>
      </c>
      <c r="O172" s="6">
        <f t="shared" si="326"/>
        <v>0</v>
      </c>
      <c r="P172" s="6">
        <f t="shared" si="327"/>
        <v>0</v>
      </c>
      <c r="Q172" s="6">
        <f t="shared" si="328"/>
        <v>0</v>
      </c>
      <c r="R172" s="6">
        <f t="shared" si="329"/>
        <v>0</v>
      </c>
      <c r="S172" s="6">
        <f t="shared" si="330"/>
        <v>0</v>
      </c>
      <c r="T172" s="4" t="s">
        <v>16</v>
      </c>
      <c r="U172" s="6">
        <f t="shared" si="291"/>
        <v>357</v>
      </c>
      <c r="V172" s="6">
        <f t="shared" si="292"/>
        <v>79</v>
      </c>
      <c r="W172" s="6">
        <f t="shared" si="293"/>
        <v>100</v>
      </c>
      <c r="X172" s="6">
        <f t="shared" si="294"/>
        <v>118</v>
      </c>
      <c r="Y172" s="6">
        <f t="shared" si="295"/>
        <v>140</v>
      </c>
      <c r="Z172" s="6">
        <f t="shared" si="296"/>
        <v>168</v>
      </c>
      <c r="AA172" s="6">
        <f t="shared" si="297"/>
        <v>198</v>
      </c>
      <c r="AB172" s="6">
        <f t="shared" si="298"/>
        <v>0</v>
      </c>
      <c r="AC172" s="4" t="s">
        <v>19</v>
      </c>
      <c r="AD172" s="6">
        <f t="shared" si="331"/>
        <v>1190</v>
      </c>
      <c r="AE172" s="6">
        <f t="shared" si="332"/>
        <v>790</v>
      </c>
      <c r="AF172" s="6">
        <f t="shared" si="333"/>
        <v>400</v>
      </c>
      <c r="AG172" s="6">
        <f t="shared" si="334"/>
        <v>0</v>
      </c>
      <c r="AH172" s="6">
        <f t="shared" si="335"/>
        <v>0</v>
      </c>
      <c r="AI172" s="6">
        <f t="shared" si="336"/>
        <v>0</v>
      </c>
      <c r="AJ172" s="6">
        <f t="shared" si="337"/>
        <v>0</v>
      </c>
      <c r="AK172" s="6">
        <f t="shared" si="338"/>
        <v>0</v>
      </c>
      <c r="AL172" s="172" t="s">
        <v>37</v>
      </c>
      <c r="AM172" s="172"/>
      <c r="AN172" s="3">
        <f t="shared" si="339"/>
        <v>10</v>
      </c>
      <c r="AO172" s="3">
        <f t="shared" si="340"/>
        <v>20</v>
      </c>
      <c r="AP172" s="3">
        <f t="shared" si="341"/>
        <v>30</v>
      </c>
      <c r="AQ172" s="3">
        <f t="shared" si="342"/>
        <v>50</v>
      </c>
      <c r="AR172" s="3">
        <f t="shared" si="343"/>
        <v>100</v>
      </c>
      <c r="AS172" s="3">
        <f t="shared" si="344"/>
        <v>500</v>
      </c>
      <c r="AT172" s="3" t="str">
        <f t="shared" si="218"/>
        <v>501以上</v>
      </c>
      <c r="AU172" s="3" t="s">
        <v>33</v>
      </c>
      <c r="AV172" s="5">
        <f t="shared" si="345"/>
        <v>817</v>
      </c>
      <c r="AW172" s="6">
        <f t="shared" si="346"/>
        <v>10</v>
      </c>
      <c r="AX172" s="6">
        <f t="shared" si="347"/>
        <v>4</v>
      </c>
      <c r="AY172" s="6">
        <f t="shared" si="348"/>
        <v>0</v>
      </c>
      <c r="AZ172" s="6">
        <f t="shared" si="349"/>
        <v>0</v>
      </c>
      <c r="BA172" s="6">
        <f t="shared" si="350"/>
        <v>0</v>
      </c>
      <c r="BB172" s="6">
        <f t="shared" si="351"/>
        <v>0</v>
      </c>
      <c r="BC172" s="6">
        <f t="shared" si="352"/>
        <v>0</v>
      </c>
      <c r="BD172" s="4" t="s">
        <v>16</v>
      </c>
      <c r="BE172" s="6">
        <f t="shared" si="308"/>
        <v>533</v>
      </c>
      <c r="BF172" s="6">
        <f t="shared" si="353"/>
        <v>0</v>
      </c>
      <c r="BG172" s="6">
        <f t="shared" si="354"/>
        <v>71</v>
      </c>
      <c r="BH172" s="6">
        <f t="shared" si="355"/>
        <v>76</v>
      </c>
      <c r="BI172" s="6">
        <f t="shared" si="356"/>
        <v>81</v>
      </c>
      <c r="BJ172" s="6">
        <f t="shared" si="357"/>
        <v>85</v>
      </c>
      <c r="BK172" s="6">
        <f t="shared" si="358"/>
        <v>94</v>
      </c>
      <c r="BL172" s="6">
        <f t="shared" si="359"/>
        <v>114</v>
      </c>
      <c r="BM172" s="4" t="s">
        <v>19</v>
      </c>
      <c r="BN172" s="6">
        <f t="shared" si="360"/>
        <v>284</v>
      </c>
      <c r="BO172" s="6">
        <f t="shared" si="361"/>
        <v>0</v>
      </c>
      <c r="BP172" s="6">
        <f t="shared" si="362"/>
        <v>284</v>
      </c>
      <c r="BQ172" s="6">
        <f t="shared" si="363"/>
        <v>0</v>
      </c>
      <c r="BR172" s="6">
        <f t="shared" si="364"/>
        <v>0</v>
      </c>
      <c r="BS172" s="6">
        <f t="shared" si="365"/>
        <v>0</v>
      </c>
      <c r="BT172" s="6">
        <f t="shared" si="366"/>
        <v>0</v>
      </c>
      <c r="BU172" s="6">
        <f t="shared" si="367"/>
        <v>0</v>
      </c>
    </row>
    <row r="173" spans="2:73" ht="18.75" x14ac:dyDescent="0.4">
      <c r="B173" s="147" t="s">
        <v>36</v>
      </c>
      <c r="C173" s="148"/>
      <c r="D173" s="3">
        <f t="shared" si="317"/>
        <v>10</v>
      </c>
      <c r="E173" s="3">
        <f t="shared" si="318"/>
        <v>20</v>
      </c>
      <c r="F173" s="3">
        <f t="shared" si="319"/>
        <v>30</v>
      </c>
      <c r="G173" s="3">
        <f t="shared" si="320"/>
        <v>50</v>
      </c>
      <c r="H173" s="3">
        <f t="shared" si="321"/>
        <v>70</v>
      </c>
      <c r="I173" s="3" t="str">
        <f t="shared" si="210"/>
        <v>71以上</v>
      </c>
      <c r="J173" s="3" t="str">
        <f t="shared" si="322"/>
        <v>101以上</v>
      </c>
      <c r="K173" s="3" t="s">
        <v>20</v>
      </c>
      <c r="L173" s="5">
        <f t="shared" si="323"/>
        <v>1647</v>
      </c>
      <c r="M173" s="6">
        <f t="shared" si="324"/>
        <v>10</v>
      </c>
      <c r="N173" s="6">
        <f t="shared" si="325"/>
        <v>5</v>
      </c>
      <c r="O173" s="6">
        <f t="shared" si="326"/>
        <v>0</v>
      </c>
      <c r="P173" s="6">
        <f t="shared" si="327"/>
        <v>0</v>
      </c>
      <c r="Q173" s="6">
        <f t="shared" si="328"/>
        <v>0</v>
      </c>
      <c r="R173" s="6">
        <f t="shared" si="329"/>
        <v>0</v>
      </c>
      <c r="S173" s="6">
        <f t="shared" si="330"/>
        <v>0</v>
      </c>
      <c r="T173" s="4" t="s">
        <v>16</v>
      </c>
      <c r="U173" s="6">
        <f t="shared" si="291"/>
        <v>357</v>
      </c>
      <c r="V173" s="6">
        <f t="shared" si="292"/>
        <v>79</v>
      </c>
      <c r="W173" s="6">
        <f t="shared" si="293"/>
        <v>100</v>
      </c>
      <c r="X173" s="6">
        <f t="shared" si="294"/>
        <v>118</v>
      </c>
      <c r="Y173" s="6">
        <f t="shared" si="295"/>
        <v>140</v>
      </c>
      <c r="Z173" s="6">
        <f t="shared" si="296"/>
        <v>168</v>
      </c>
      <c r="AA173" s="6">
        <f t="shared" si="297"/>
        <v>198</v>
      </c>
      <c r="AB173" s="6">
        <f t="shared" si="298"/>
        <v>0</v>
      </c>
      <c r="AC173" s="4" t="s">
        <v>19</v>
      </c>
      <c r="AD173" s="6">
        <f t="shared" si="331"/>
        <v>1290</v>
      </c>
      <c r="AE173" s="6">
        <f t="shared" si="332"/>
        <v>790</v>
      </c>
      <c r="AF173" s="6">
        <f t="shared" si="333"/>
        <v>500</v>
      </c>
      <c r="AG173" s="6">
        <f t="shared" si="334"/>
        <v>0</v>
      </c>
      <c r="AH173" s="6">
        <f t="shared" si="335"/>
        <v>0</v>
      </c>
      <c r="AI173" s="6">
        <f t="shared" si="336"/>
        <v>0</v>
      </c>
      <c r="AJ173" s="6">
        <f t="shared" si="337"/>
        <v>0</v>
      </c>
      <c r="AK173" s="6">
        <f t="shared" si="338"/>
        <v>0</v>
      </c>
      <c r="AL173" s="172" t="s">
        <v>37</v>
      </c>
      <c r="AM173" s="172"/>
      <c r="AN173" s="3">
        <f t="shared" si="339"/>
        <v>10</v>
      </c>
      <c r="AO173" s="3">
        <f t="shared" si="340"/>
        <v>20</v>
      </c>
      <c r="AP173" s="3">
        <f t="shared" si="341"/>
        <v>30</v>
      </c>
      <c r="AQ173" s="3">
        <f t="shared" si="342"/>
        <v>50</v>
      </c>
      <c r="AR173" s="3">
        <f t="shared" si="343"/>
        <v>100</v>
      </c>
      <c r="AS173" s="3">
        <f t="shared" si="344"/>
        <v>500</v>
      </c>
      <c r="AT173" s="3" t="str">
        <f t="shared" si="218"/>
        <v>501以上</v>
      </c>
      <c r="AU173" s="3" t="s">
        <v>33</v>
      </c>
      <c r="AV173" s="5">
        <f t="shared" si="345"/>
        <v>888</v>
      </c>
      <c r="AW173" s="6">
        <f t="shared" si="346"/>
        <v>10</v>
      </c>
      <c r="AX173" s="6">
        <f t="shared" si="347"/>
        <v>5</v>
      </c>
      <c r="AY173" s="6">
        <f t="shared" si="348"/>
        <v>0</v>
      </c>
      <c r="AZ173" s="6">
        <f t="shared" si="349"/>
        <v>0</v>
      </c>
      <c r="BA173" s="6">
        <f t="shared" si="350"/>
        <v>0</v>
      </c>
      <c r="BB173" s="6">
        <f t="shared" si="351"/>
        <v>0</v>
      </c>
      <c r="BC173" s="6">
        <f t="shared" si="352"/>
        <v>0</v>
      </c>
      <c r="BD173" s="4" t="s">
        <v>16</v>
      </c>
      <c r="BE173" s="6">
        <f t="shared" si="308"/>
        <v>533</v>
      </c>
      <c r="BF173" s="6">
        <f t="shared" si="353"/>
        <v>0</v>
      </c>
      <c r="BG173" s="6">
        <f t="shared" si="354"/>
        <v>71</v>
      </c>
      <c r="BH173" s="6">
        <f t="shared" si="355"/>
        <v>76</v>
      </c>
      <c r="BI173" s="6">
        <f t="shared" si="356"/>
        <v>81</v>
      </c>
      <c r="BJ173" s="6">
        <f t="shared" si="357"/>
        <v>85</v>
      </c>
      <c r="BK173" s="6">
        <f t="shared" si="358"/>
        <v>94</v>
      </c>
      <c r="BL173" s="6">
        <f t="shared" si="359"/>
        <v>114</v>
      </c>
      <c r="BM173" s="4" t="s">
        <v>19</v>
      </c>
      <c r="BN173" s="6">
        <f t="shared" si="360"/>
        <v>355</v>
      </c>
      <c r="BO173" s="6">
        <f t="shared" si="361"/>
        <v>0</v>
      </c>
      <c r="BP173" s="6">
        <f t="shared" si="362"/>
        <v>355</v>
      </c>
      <c r="BQ173" s="6">
        <f t="shared" si="363"/>
        <v>0</v>
      </c>
      <c r="BR173" s="6">
        <f t="shared" si="364"/>
        <v>0</v>
      </c>
      <c r="BS173" s="6">
        <f t="shared" si="365"/>
        <v>0</v>
      </c>
      <c r="BT173" s="6">
        <f t="shared" si="366"/>
        <v>0</v>
      </c>
      <c r="BU173" s="6">
        <f t="shared" si="367"/>
        <v>0</v>
      </c>
    </row>
    <row r="174" spans="2:73" ht="18.75" x14ac:dyDescent="0.4">
      <c r="B174" s="147" t="s">
        <v>36</v>
      </c>
      <c r="C174" s="148"/>
      <c r="D174" s="3">
        <f t="shared" si="317"/>
        <v>10</v>
      </c>
      <c r="E174" s="3">
        <f t="shared" si="318"/>
        <v>20</v>
      </c>
      <c r="F174" s="3">
        <f t="shared" si="319"/>
        <v>30</v>
      </c>
      <c r="G174" s="3">
        <f t="shared" si="320"/>
        <v>50</v>
      </c>
      <c r="H174" s="3">
        <f t="shared" si="321"/>
        <v>70</v>
      </c>
      <c r="I174" s="3" t="str">
        <f t="shared" si="210"/>
        <v>71以上</v>
      </c>
      <c r="J174" s="3" t="str">
        <f t="shared" si="322"/>
        <v>101以上</v>
      </c>
      <c r="K174" s="3" t="s">
        <v>20</v>
      </c>
      <c r="L174" s="5">
        <f t="shared" si="323"/>
        <v>1747</v>
      </c>
      <c r="M174" s="6">
        <f t="shared" si="324"/>
        <v>10</v>
      </c>
      <c r="N174" s="6">
        <f t="shared" si="325"/>
        <v>6</v>
      </c>
      <c r="O174" s="6">
        <f t="shared" si="326"/>
        <v>0</v>
      </c>
      <c r="P174" s="6">
        <f t="shared" si="327"/>
        <v>0</v>
      </c>
      <c r="Q174" s="6">
        <f t="shared" si="328"/>
        <v>0</v>
      </c>
      <c r="R174" s="6">
        <f t="shared" si="329"/>
        <v>0</v>
      </c>
      <c r="S174" s="6">
        <f t="shared" si="330"/>
        <v>0</v>
      </c>
      <c r="T174" s="4" t="s">
        <v>16</v>
      </c>
      <c r="U174" s="6">
        <f t="shared" si="291"/>
        <v>357</v>
      </c>
      <c r="V174" s="6">
        <f t="shared" si="292"/>
        <v>79</v>
      </c>
      <c r="W174" s="6">
        <f t="shared" si="293"/>
        <v>100</v>
      </c>
      <c r="X174" s="6">
        <f t="shared" si="294"/>
        <v>118</v>
      </c>
      <c r="Y174" s="6">
        <f t="shared" si="295"/>
        <v>140</v>
      </c>
      <c r="Z174" s="6">
        <f t="shared" si="296"/>
        <v>168</v>
      </c>
      <c r="AA174" s="6">
        <f t="shared" si="297"/>
        <v>198</v>
      </c>
      <c r="AB174" s="6">
        <f t="shared" si="298"/>
        <v>0</v>
      </c>
      <c r="AC174" s="4" t="s">
        <v>19</v>
      </c>
      <c r="AD174" s="6">
        <f t="shared" si="331"/>
        <v>1390</v>
      </c>
      <c r="AE174" s="6">
        <f t="shared" si="332"/>
        <v>790</v>
      </c>
      <c r="AF174" s="6">
        <f t="shared" si="333"/>
        <v>600</v>
      </c>
      <c r="AG174" s="6">
        <f t="shared" si="334"/>
        <v>0</v>
      </c>
      <c r="AH174" s="6">
        <f t="shared" si="335"/>
        <v>0</v>
      </c>
      <c r="AI174" s="6">
        <f t="shared" si="336"/>
        <v>0</v>
      </c>
      <c r="AJ174" s="6">
        <f t="shared" si="337"/>
        <v>0</v>
      </c>
      <c r="AK174" s="6">
        <f t="shared" si="338"/>
        <v>0</v>
      </c>
      <c r="AL174" s="172" t="s">
        <v>37</v>
      </c>
      <c r="AM174" s="172"/>
      <c r="AN174" s="3">
        <f t="shared" si="339"/>
        <v>10</v>
      </c>
      <c r="AO174" s="3">
        <f t="shared" si="340"/>
        <v>20</v>
      </c>
      <c r="AP174" s="3">
        <f t="shared" si="341"/>
        <v>30</v>
      </c>
      <c r="AQ174" s="3">
        <f t="shared" si="342"/>
        <v>50</v>
      </c>
      <c r="AR174" s="3">
        <f t="shared" si="343"/>
        <v>100</v>
      </c>
      <c r="AS174" s="3">
        <f t="shared" si="344"/>
        <v>500</v>
      </c>
      <c r="AT174" s="3" t="str">
        <f t="shared" si="218"/>
        <v>501以上</v>
      </c>
      <c r="AU174" s="3" t="s">
        <v>33</v>
      </c>
      <c r="AV174" s="5">
        <f t="shared" si="345"/>
        <v>959</v>
      </c>
      <c r="AW174" s="6">
        <f t="shared" si="346"/>
        <v>10</v>
      </c>
      <c r="AX174" s="6">
        <f t="shared" si="347"/>
        <v>6</v>
      </c>
      <c r="AY174" s="6">
        <f t="shared" si="348"/>
        <v>0</v>
      </c>
      <c r="AZ174" s="6">
        <f t="shared" si="349"/>
        <v>0</v>
      </c>
      <c r="BA174" s="6">
        <f t="shared" si="350"/>
        <v>0</v>
      </c>
      <c r="BB174" s="6">
        <f t="shared" si="351"/>
        <v>0</v>
      </c>
      <c r="BC174" s="6">
        <f t="shared" si="352"/>
        <v>0</v>
      </c>
      <c r="BD174" s="4" t="s">
        <v>16</v>
      </c>
      <c r="BE174" s="6">
        <f t="shared" si="308"/>
        <v>533</v>
      </c>
      <c r="BF174" s="6">
        <f t="shared" si="353"/>
        <v>0</v>
      </c>
      <c r="BG174" s="6">
        <f t="shared" si="354"/>
        <v>71</v>
      </c>
      <c r="BH174" s="6">
        <f t="shared" si="355"/>
        <v>76</v>
      </c>
      <c r="BI174" s="6">
        <f t="shared" si="356"/>
        <v>81</v>
      </c>
      <c r="BJ174" s="6">
        <f t="shared" si="357"/>
        <v>85</v>
      </c>
      <c r="BK174" s="6">
        <f t="shared" si="358"/>
        <v>94</v>
      </c>
      <c r="BL174" s="6">
        <f t="shared" si="359"/>
        <v>114</v>
      </c>
      <c r="BM174" s="4" t="s">
        <v>19</v>
      </c>
      <c r="BN174" s="6">
        <f t="shared" si="360"/>
        <v>426</v>
      </c>
      <c r="BO174" s="6">
        <f t="shared" si="361"/>
        <v>0</v>
      </c>
      <c r="BP174" s="6">
        <f t="shared" si="362"/>
        <v>426</v>
      </c>
      <c r="BQ174" s="6">
        <f t="shared" si="363"/>
        <v>0</v>
      </c>
      <c r="BR174" s="6">
        <f t="shared" si="364"/>
        <v>0</v>
      </c>
      <c r="BS174" s="6">
        <f t="shared" si="365"/>
        <v>0</v>
      </c>
      <c r="BT174" s="6">
        <f t="shared" si="366"/>
        <v>0</v>
      </c>
      <c r="BU174" s="6">
        <f t="shared" si="367"/>
        <v>0</v>
      </c>
    </row>
    <row r="175" spans="2:73" ht="18.75" x14ac:dyDescent="0.4">
      <c r="B175" s="147" t="s">
        <v>36</v>
      </c>
      <c r="C175" s="148"/>
      <c r="D175" s="3">
        <f t="shared" si="317"/>
        <v>10</v>
      </c>
      <c r="E175" s="3">
        <f t="shared" si="318"/>
        <v>20</v>
      </c>
      <c r="F175" s="3">
        <f t="shared" si="319"/>
        <v>30</v>
      </c>
      <c r="G175" s="3">
        <f t="shared" si="320"/>
        <v>50</v>
      </c>
      <c r="H175" s="3">
        <f t="shared" si="321"/>
        <v>70</v>
      </c>
      <c r="I175" s="3" t="str">
        <f t="shared" si="210"/>
        <v>71以上</v>
      </c>
      <c r="J175" s="3" t="str">
        <f t="shared" si="322"/>
        <v>101以上</v>
      </c>
      <c r="K175" s="3" t="s">
        <v>20</v>
      </c>
      <c r="L175" s="5">
        <f t="shared" si="323"/>
        <v>1847</v>
      </c>
      <c r="M175" s="6">
        <f t="shared" si="324"/>
        <v>10</v>
      </c>
      <c r="N175" s="6">
        <f t="shared" si="325"/>
        <v>7</v>
      </c>
      <c r="O175" s="6">
        <f t="shared" si="326"/>
        <v>0</v>
      </c>
      <c r="P175" s="6">
        <f t="shared" si="327"/>
        <v>0</v>
      </c>
      <c r="Q175" s="6">
        <f t="shared" si="328"/>
        <v>0</v>
      </c>
      <c r="R175" s="6">
        <f t="shared" si="329"/>
        <v>0</v>
      </c>
      <c r="S175" s="6">
        <f t="shared" si="330"/>
        <v>0</v>
      </c>
      <c r="T175" s="4" t="s">
        <v>16</v>
      </c>
      <c r="U175" s="6">
        <f t="shared" si="291"/>
        <v>357</v>
      </c>
      <c r="V175" s="6">
        <f t="shared" si="292"/>
        <v>79</v>
      </c>
      <c r="W175" s="6">
        <f t="shared" si="293"/>
        <v>100</v>
      </c>
      <c r="X175" s="6">
        <f t="shared" si="294"/>
        <v>118</v>
      </c>
      <c r="Y175" s="6">
        <f t="shared" si="295"/>
        <v>140</v>
      </c>
      <c r="Z175" s="6">
        <f t="shared" si="296"/>
        <v>168</v>
      </c>
      <c r="AA175" s="6">
        <f t="shared" si="297"/>
        <v>198</v>
      </c>
      <c r="AB175" s="6">
        <f t="shared" si="298"/>
        <v>0</v>
      </c>
      <c r="AC175" s="4" t="s">
        <v>19</v>
      </c>
      <c r="AD175" s="6">
        <f t="shared" si="331"/>
        <v>1490</v>
      </c>
      <c r="AE175" s="6">
        <f t="shared" si="332"/>
        <v>790</v>
      </c>
      <c r="AF175" s="6">
        <f t="shared" si="333"/>
        <v>700</v>
      </c>
      <c r="AG175" s="6">
        <f t="shared" si="334"/>
        <v>0</v>
      </c>
      <c r="AH175" s="6">
        <f t="shared" si="335"/>
        <v>0</v>
      </c>
      <c r="AI175" s="6">
        <f t="shared" si="336"/>
        <v>0</v>
      </c>
      <c r="AJ175" s="6">
        <f t="shared" si="337"/>
        <v>0</v>
      </c>
      <c r="AK175" s="6">
        <f t="shared" si="338"/>
        <v>0</v>
      </c>
      <c r="AL175" s="172" t="s">
        <v>37</v>
      </c>
      <c r="AM175" s="172"/>
      <c r="AN175" s="3">
        <f t="shared" si="339"/>
        <v>10</v>
      </c>
      <c r="AO175" s="3">
        <f t="shared" si="340"/>
        <v>20</v>
      </c>
      <c r="AP175" s="3">
        <f t="shared" si="341"/>
        <v>30</v>
      </c>
      <c r="AQ175" s="3">
        <f t="shared" si="342"/>
        <v>50</v>
      </c>
      <c r="AR175" s="3">
        <f t="shared" si="343"/>
        <v>100</v>
      </c>
      <c r="AS175" s="3">
        <f t="shared" si="344"/>
        <v>500</v>
      </c>
      <c r="AT175" s="3" t="str">
        <f t="shared" si="218"/>
        <v>501以上</v>
      </c>
      <c r="AU175" s="3" t="s">
        <v>33</v>
      </c>
      <c r="AV175" s="5">
        <f t="shared" si="345"/>
        <v>1030</v>
      </c>
      <c r="AW175" s="6">
        <f t="shared" si="346"/>
        <v>10</v>
      </c>
      <c r="AX175" s="6">
        <f t="shared" si="347"/>
        <v>7</v>
      </c>
      <c r="AY175" s="6">
        <f t="shared" si="348"/>
        <v>0</v>
      </c>
      <c r="AZ175" s="6">
        <f t="shared" si="349"/>
        <v>0</v>
      </c>
      <c r="BA175" s="6">
        <f t="shared" si="350"/>
        <v>0</v>
      </c>
      <c r="BB175" s="6">
        <f t="shared" si="351"/>
        <v>0</v>
      </c>
      <c r="BC175" s="6">
        <f t="shared" si="352"/>
        <v>0</v>
      </c>
      <c r="BD175" s="4" t="s">
        <v>16</v>
      </c>
      <c r="BE175" s="6">
        <f t="shared" si="308"/>
        <v>533</v>
      </c>
      <c r="BF175" s="6">
        <f t="shared" si="353"/>
        <v>0</v>
      </c>
      <c r="BG175" s="6">
        <f t="shared" si="354"/>
        <v>71</v>
      </c>
      <c r="BH175" s="6">
        <f t="shared" si="355"/>
        <v>76</v>
      </c>
      <c r="BI175" s="6">
        <f t="shared" si="356"/>
        <v>81</v>
      </c>
      <c r="BJ175" s="6">
        <f t="shared" si="357"/>
        <v>85</v>
      </c>
      <c r="BK175" s="6">
        <f t="shared" si="358"/>
        <v>94</v>
      </c>
      <c r="BL175" s="6">
        <f t="shared" si="359"/>
        <v>114</v>
      </c>
      <c r="BM175" s="4" t="s">
        <v>19</v>
      </c>
      <c r="BN175" s="6">
        <f t="shared" si="360"/>
        <v>497</v>
      </c>
      <c r="BO175" s="6">
        <f t="shared" si="361"/>
        <v>0</v>
      </c>
      <c r="BP175" s="6">
        <f t="shared" si="362"/>
        <v>497</v>
      </c>
      <c r="BQ175" s="6">
        <f t="shared" si="363"/>
        <v>0</v>
      </c>
      <c r="BR175" s="6">
        <f t="shared" si="364"/>
        <v>0</v>
      </c>
      <c r="BS175" s="6">
        <f t="shared" si="365"/>
        <v>0</v>
      </c>
      <c r="BT175" s="6">
        <f t="shared" si="366"/>
        <v>0</v>
      </c>
      <c r="BU175" s="6">
        <f t="shared" si="367"/>
        <v>0</v>
      </c>
    </row>
    <row r="176" spans="2:73" ht="18.75" x14ac:dyDescent="0.4">
      <c r="B176" s="147" t="s">
        <v>36</v>
      </c>
      <c r="C176" s="148"/>
      <c r="D176" s="3">
        <f t="shared" si="317"/>
        <v>10</v>
      </c>
      <c r="E176" s="3">
        <f t="shared" si="318"/>
        <v>20</v>
      </c>
      <c r="F176" s="3">
        <f t="shared" si="319"/>
        <v>30</v>
      </c>
      <c r="G176" s="3">
        <f t="shared" si="320"/>
        <v>50</v>
      </c>
      <c r="H176" s="3">
        <f t="shared" si="321"/>
        <v>70</v>
      </c>
      <c r="I176" s="3" t="str">
        <f t="shared" si="210"/>
        <v>71以上</v>
      </c>
      <c r="J176" s="3" t="str">
        <f t="shared" si="322"/>
        <v>101以上</v>
      </c>
      <c r="K176" s="3" t="s">
        <v>20</v>
      </c>
      <c r="L176" s="5">
        <f t="shared" si="323"/>
        <v>1947</v>
      </c>
      <c r="M176" s="6">
        <f t="shared" si="324"/>
        <v>10</v>
      </c>
      <c r="N176" s="6">
        <f t="shared" si="325"/>
        <v>8</v>
      </c>
      <c r="O176" s="6">
        <f t="shared" si="326"/>
        <v>0</v>
      </c>
      <c r="P176" s="6">
        <f t="shared" si="327"/>
        <v>0</v>
      </c>
      <c r="Q176" s="6">
        <f t="shared" si="328"/>
        <v>0</v>
      </c>
      <c r="R176" s="6">
        <f t="shared" si="329"/>
        <v>0</v>
      </c>
      <c r="S176" s="6">
        <f t="shared" si="330"/>
        <v>0</v>
      </c>
      <c r="T176" s="4" t="s">
        <v>16</v>
      </c>
      <c r="U176" s="6">
        <f t="shared" si="291"/>
        <v>357</v>
      </c>
      <c r="V176" s="6">
        <f t="shared" si="292"/>
        <v>79</v>
      </c>
      <c r="W176" s="6">
        <f t="shared" si="293"/>
        <v>100</v>
      </c>
      <c r="X176" s="6">
        <f t="shared" si="294"/>
        <v>118</v>
      </c>
      <c r="Y176" s="6">
        <f t="shared" si="295"/>
        <v>140</v>
      </c>
      <c r="Z176" s="6">
        <f t="shared" si="296"/>
        <v>168</v>
      </c>
      <c r="AA176" s="6">
        <f t="shared" si="297"/>
        <v>198</v>
      </c>
      <c r="AB176" s="6">
        <f t="shared" si="298"/>
        <v>0</v>
      </c>
      <c r="AC176" s="4" t="s">
        <v>19</v>
      </c>
      <c r="AD176" s="6">
        <f t="shared" si="331"/>
        <v>1590</v>
      </c>
      <c r="AE176" s="6">
        <f t="shared" si="332"/>
        <v>790</v>
      </c>
      <c r="AF176" s="6">
        <f t="shared" si="333"/>
        <v>800</v>
      </c>
      <c r="AG176" s="6">
        <f t="shared" si="334"/>
        <v>0</v>
      </c>
      <c r="AH176" s="6">
        <f t="shared" si="335"/>
        <v>0</v>
      </c>
      <c r="AI176" s="6">
        <f t="shared" si="336"/>
        <v>0</v>
      </c>
      <c r="AJ176" s="6">
        <f t="shared" si="337"/>
        <v>0</v>
      </c>
      <c r="AK176" s="6">
        <f t="shared" si="338"/>
        <v>0</v>
      </c>
      <c r="AL176" s="172" t="s">
        <v>37</v>
      </c>
      <c r="AM176" s="172"/>
      <c r="AN176" s="3">
        <f t="shared" si="339"/>
        <v>10</v>
      </c>
      <c r="AO176" s="3">
        <f t="shared" si="340"/>
        <v>20</v>
      </c>
      <c r="AP176" s="3">
        <f t="shared" si="341"/>
        <v>30</v>
      </c>
      <c r="AQ176" s="3">
        <f t="shared" si="342"/>
        <v>50</v>
      </c>
      <c r="AR176" s="3">
        <f t="shared" si="343"/>
        <v>100</v>
      </c>
      <c r="AS176" s="3">
        <f t="shared" si="344"/>
        <v>500</v>
      </c>
      <c r="AT176" s="3" t="str">
        <f t="shared" si="218"/>
        <v>501以上</v>
      </c>
      <c r="AU176" s="3" t="s">
        <v>33</v>
      </c>
      <c r="AV176" s="5">
        <f t="shared" si="345"/>
        <v>1101</v>
      </c>
      <c r="AW176" s="6">
        <f t="shared" si="346"/>
        <v>10</v>
      </c>
      <c r="AX176" s="6">
        <f t="shared" si="347"/>
        <v>8</v>
      </c>
      <c r="AY176" s="6">
        <f t="shared" si="348"/>
        <v>0</v>
      </c>
      <c r="AZ176" s="6">
        <f t="shared" si="349"/>
        <v>0</v>
      </c>
      <c r="BA176" s="6">
        <f t="shared" si="350"/>
        <v>0</v>
      </c>
      <c r="BB176" s="6">
        <f t="shared" si="351"/>
        <v>0</v>
      </c>
      <c r="BC176" s="6">
        <f t="shared" si="352"/>
        <v>0</v>
      </c>
      <c r="BD176" s="4" t="s">
        <v>16</v>
      </c>
      <c r="BE176" s="6">
        <f t="shared" si="308"/>
        <v>533</v>
      </c>
      <c r="BF176" s="6">
        <f t="shared" si="353"/>
        <v>0</v>
      </c>
      <c r="BG176" s="6">
        <f t="shared" si="354"/>
        <v>71</v>
      </c>
      <c r="BH176" s="6">
        <f t="shared" si="355"/>
        <v>76</v>
      </c>
      <c r="BI176" s="6">
        <f t="shared" si="356"/>
        <v>81</v>
      </c>
      <c r="BJ176" s="6">
        <f t="shared" si="357"/>
        <v>85</v>
      </c>
      <c r="BK176" s="6">
        <f t="shared" si="358"/>
        <v>94</v>
      </c>
      <c r="BL176" s="6">
        <f t="shared" si="359"/>
        <v>114</v>
      </c>
      <c r="BM176" s="4" t="s">
        <v>19</v>
      </c>
      <c r="BN176" s="6">
        <f t="shared" si="360"/>
        <v>568</v>
      </c>
      <c r="BO176" s="6">
        <f t="shared" si="361"/>
        <v>0</v>
      </c>
      <c r="BP176" s="6">
        <f t="shared" si="362"/>
        <v>568</v>
      </c>
      <c r="BQ176" s="6">
        <f t="shared" si="363"/>
        <v>0</v>
      </c>
      <c r="BR176" s="6">
        <f t="shared" si="364"/>
        <v>0</v>
      </c>
      <c r="BS176" s="6">
        <f t="shared" si="365"/>
        <v>0</v>
      </c>
      <c r="BT176" s="6">
        <f t="shared" si="366"/>
        <v>0</v>
      </c>
      <c r="BU176" s="6">
        <f t="shared" si="367"/>
        <v>0</v>
      </c>
    </row>
    <row r="177" spans="2:73" ht="18.75" x14ac:dyDescent="0.4">
      <c r="B177" s="147" t="s">
        <v>36</v>
      </c>
      <c r="C177" s="148"/>
      <c r="D177" s="3">
        <f t="shared" si="317"/>
        <v>10</v>
      </c>
      <c r="E177" s="3">
        <f t="shared" si="318"/>
        <v>20</v>
      </c>
      <c r="F177" s="3">
        <f t="shared" si="319"/>
        <v>30</v>
      </c>
      <c r="G177" s="3">
        <f t="shared" si="320"/>
        <v>50</v>
      </c>
      <c r="H177" s="3">
        <f t="shared" si="321"/>
        <v>70</v>
      </c>
      <c r="I177" s="3" t="str">
        <f t="shared" si="210"/>
        <v>71以上</v>
      </c>
      <c r="J177" s="3" t="str">
        <f t="shared" si="322"/>
        <v>101以上</v>
      </c>
      <c r="K177" s="3" t="s">
        <v>20</v>
      </c>
      <c r="L177" s="5">
        <f t="shared" si="323"/>
        <v>2047</v>
      </c>
      <c r="M177" s="6">
        <f t="shared" si="324"/>
        <v>10</v>
      </c>
      <c r="N177" s="6">
        <f t="shared" si="325"/>
        <v>9</v>
      </c>
      <c r="O177" s="6">
        <f t="shared" si="326"/>
        <v>0</v>
      </c>
      <c r="P177" s="6">
        <f t="shared" si="327"/>
        <v>0</v>
      </c>
      <c r="Q177" s="6">
        <f t="shared" si="328"/>
        <v>0</v>
      </c>
      <c r="R177" s="6">
        <f t="shared" si="329"/>
        <v>0</v>
      </c>
      <c r="S177" s="6">
        <f t="shared" si="330"/>
        <v>0</v>
      </c>
      <c r="T177" s="4" t="s">
        <v>16</v>
      </c>
      <c r="U177" s="6">
        <f t="shared" si="291"/>
        <v>357</v>
      </c>
      <c r="V177" s="6">
        <f t="shared" si="292"/>
        <v>79</v>
      </c>
      <c r="W177" s="6">
        <f t="shared" si="293"/>
        <v>100</v>
      </c>
      <c r="X177" s="6">
        <f t="shared" si="294"/>
        <v>118</v>
      </c>
      <c r="Y177" s="6">
        <f t="shared" si="295"/>
        <v>140</v>
      </c>
      <c r="Z177" s="6">
        <f t="shared" si="296"/>
        <v>168</v>
      </c>
      <c r="AA177" s="6">
        <f t="shared" si="297"/>
        <v>198</v>
      </c>
      <c r="AB177" s="6">
        <f t="shared" si="298"/>
        <v>0</v>
      </c>
      <c r="AC177" s="4" t="s">
        <v>19</v>
      </c>
      <c r="AD177" s="6">
        <f t="shared" si="331"/>
        <v>1690</v>
      </c>
      <c r="AE177" s="6">
        <f t="shared" si="332"/>
        <v>790</v>
      </c>
      <c r="AF177" s="6">
        <f t="shared" si="333"/>
        <v>900</v>
      </c>
      <c r="AG177" s="6">
        <f t="shared" si="334"/>
        <v>0</v>
      </c>
      <c r="AH177" s="6">
        <f t="shared" si="335"/>
        <v>0</v>
      </c>
      <c r="AI177" s="6">
        <f t="shared" si="336"/>
        <v>0</v>
      </c>
      <c r="AJ177" s="6">
        <f t="shared" si="337"/>
        <v>0</v>
      </c>
      <c r="AK177" s="6">
        <f t="shared" si="338"/>
        <v>0</v>
      </c>
      <c r="AL177" s="172" t="s">
        <v>37</v>
      </c>
      <c r="AM177" s="172"/>
      <c r="AN177" s="3">
        <f t="shared" si="339"/>
        <v>10</v>
      </c>
      <c r="AO177" s="3">
        <f t="shared" si="340"/>
        <v>20</v>
      </c>
      <c r="AP177" s="3">
        <f t="shared" si="341"/>
        <v>30</v>
      </c>
      <c r="AQ177" s="3">
        <f t="shared" si="342"/>
        <v>50</v>
      </c>
      <c r="AR177" s="3">
        <f t="shared" si="343"/>
        <v>100</v>
      </c>
      <c r="AS177" s="3">
        <f t="shared" si="344"/>
        <v>500</v>
      </c>
      <c r="AT177" s="3" t="str">
        <f t="shared" si="218"/>
        <v>501以上</v>
      </c>
      <c r="AU177" s="3" t="s">
        <v>33</v>
      </c>
      <c r="AV177" s="5">
        <f t="shared" si="345"/>
        <v>1172</v>
      </c>
      <c r="AW177" s="6">
        <f t="shared" si="346"/>
        <v>10</v>
      </c>
      <c r="AX177" s="6">
        <f t="shared" si="347"/>
        <v>9</v>
      </c>
      <c r="AY177" s="6">
        <f t="shared" si="348"/>
        <v>0</v>
      </c>
      <c r="AZ177" s="6">
        <f t="shared" si="349"/>
        <v>0</v>
      </c>
      <c r="BA177" s="6">
        <f t="shared" si="350"/>
        <v>0</v>
      </c>
      <c r="BB177" s="6">
        <f t="shared" si="351"/>
        <v>0</v>
      </c>
      <c r="BC177" s="6">
        <f t="shared" si="352"/>
        <v>0</v>
      </c>
      <c r="BD177" s="4" t="s">
        <v>16</v>
      </c>
      <c r="BE177" s="6">
        <f t="shared" si="308"/>
        <v>533</v>
      </c>
      <c r="BF177" s="6">
        <f t="shared" si="353"/>
        <v>0</v>
      </c>
      <c r="BG177" s="6">
        <f t="shared" si="354"/>
        <v>71</v>
      </c>
      <c r="BH177" s="6">
        <f t="shared" si="355"/>
        <v>76</v>
      </c>
      <c r="BI177" s="6">
        <f t="shared" si="356"/>
        <v>81</v>
      </c>
      <c r="BJ177" s="6">
        <f t="shared" si="357"/>
        <v>85</v>
      </c>
      <c r="BK177" s="6">
        <f t="shared" si="358"/>
        <v>94</v>
      </c>
      <c r="BL177" s="6">
        <f t="shared" si="359"/>
        <v>114</v>
      </c>
      <c r="BM177" s="4" t="s">
        <v>19</v>
      </c>
      <c r="BN177" s="6">
        <f t="shared" si="360"/>
        <v>639</v>
      </c>
      <c r="BO177" s="6">
        <f t="shared" si="361"/>
        <v>0</v>
      </c>
      <c r="BP177" s="6">
        <f t="shared" si="362"/>
        <v>639</v>
      </c>
      <c r="BQ177" s="6">
        <f t="shared" si="363"/>
        <v>0</v>
      </c>
      <c r="BR177" s="6">
        <f t="shared" si="364"/>
        <v>0</v>
      </c>
      <c r="BS177" s="6">
        <f t="shared" si="365"/>
        <v>0</v>
      </c>
      <c r="BT177" s="6">
        <f t="shared" si="366"/>
        <v>0</v>
      </c>
      <c r="BU177" s="6">
        <f t="shared" si="367"/>
        <v>0</v>
      </c>
    </row>
    <row r="178" spans="2:73" ht="18.75" x14ac:dyDescent="0.4">
      <c r="B178" s="147" t="s">
        <v>36</v>
      </c>
      <c r="C178" s="148"/>
      <c r="D178" s="3">
        <f t="shared" si="317"/>
        <v>10</v>
      </c>
      <c r="E178" s="3">
        <f t="shared" si="318"/>
        <v>20</v>
      </c>
      <c r="F178" s="3">
        <f t="shared" si="319"/>
        <v>30</v>
      </c>
      <c r="G178" s="3">
        <f t="shared" si="320"/>
        <v>50</v>
      </c>
      <c r="H178" s="3">
        <f t="shared" si="321"/>
        <v>70</v>
      </c>
      <c r="I178" s="3" t="str">
        <f t="shared" si="210"/>
        <v>71以上</v>
      </c>
      <c r="J178" s="3" t="str">
        <f t="shared" si="322"/>
        <v>101以上</v>
      </c>
      <c r="K178" s="3" t="s">
        <v>20</v>
      </c>
      <c r="L178" s="5">
        <f t="shared" si="323"/>
        <v>2147</v>
      </c>
      <c r="M178" s="6">
        <f t="shared" si="324"/>
        <v>10</v>
      </c>
      <c r="N178" s="6">
        <f t="shared" si="325"/>
        <v>10</v>
      </c>
      <c r="O178" s="6">
        <f t="shared" si="326"/>
        <v>0</v>
      </c>
      <c r="P178" s="6">
        <f t="shared" si="327"/>
        <v>0</v>
      </c>
      <c r="Q178" s="6">
        <f t="shared" si="328"/>
        <v>0</v>
      </c>
      <c r="R178" s="6">
        <f t="shared" si="329"/>
        <v>0</v>
      </c>
      <c r="S178" s="6">
        <f t="shared" si="330"/>
        <v>0</v>
      </c>
      <c r="T178" s="4" t="s">
        <v>16</v>
      </c>
      <c r="U178" s="6">
        <f t="shared" si="291"/>
        <v>357</v>
      </c>
      <c r="V178" s="6">
        <f t="shared" si="292"/>
        <v>79</v>
      </c>
      <c r="W178" s="6">
        <f t="shared" si="293"/>
        <v>100</v>
      </c>
      <c r="X178" s="6">
        <f t="shared" si="294"/>
        <v>118</v>
      </c>
      <c r="Y178" s="6">
        <f t="shared" si="295"/>
        <v>140</v>
      </c>
      <c r="Z178" s="6">
        <f t="shared" si="296"/>
        <v>168</v>
      </c>
      <c r="AA178" s="6">
        <f t="shared" si="297"/>
        <v>198</v>
      </c>
      <c r="AB178" s="6">
        <f t="shared" si="298"/>
        <v>0</v>
      </c>
      <c r="AC178" s="4" t="s">
        <v>19</v>
      </c>
      <c r="AD178" s="6">
        <f t="shared" si="331"/>
        <v>1790</v>
      </c>
      <c r="AE178" s="6">
        <f t="shared" si="332"/>
        <v>790</v>
      </c>
      <c r="AF178" s="6">
        <f t="shared" si="333"/>
        <v>1000</v>
      </c>
      <c r="AG178" s="6">
        <f t="shared" si="334"/>
        <v>0</v>
      </c>
      <c r="AH178" s="6">
        <f t="shared" si="335"/>
        <v>0</v>
      </c>
      <c r="AI178" s="6">
        <f t="shared" si="336"/>
        <v>0</v>
      </c>
      <c r="AJ178" s="6">
        <f t="shared" si="337"/>
        <v>0</v>
      </c>
      <c r="AK178" s="6">
        <f t="shared" si="338"/>
        <v>0</v>
      </c>
      <c r="AL178" s="172" t="s">
        <v>37</v>
      </c>
      <c r="AM178" s="172"/>
      <c r="AN178" s="3">
        <f t="shared" si="339"/>
        <v>10</v>
      </c>
      <c r="AO178" s="3">
        <f t="shared" si="340"/>
        <v>20</v>
      </c>
      <c r="AP178" s="3">
        <f t="shared" si="341"/>
        <v>30</v>
      </c>
      <c r="AQ178" s="3">
        <f t="shared" si="342"/>
        <v>50</v>
      </c>
      <c r="AR178" s="3">
        <f t="shared" si="343"/>
        <v>100</v>
      </c>
      <c r="AS178" s="3">
        <f t="shared" si="344"/>
        <v>500</v>
      </c>
      <c r="AT178" s="3" t="str">
        <f t="shared" si="218"/>
        <v>501以上</v>
      </c>
      <c r="AU178" s="3" t="s">
        <v>33</v>
      </c>
      <c r="AV178" s="5">
        <f t="shared" si="345"/>
        <v>1243</v>
      </c>
      <c r="AW178" s="6">
        <f t="shared" si="346"/>
        <v>10</v>
      </c>
      <c r="AX178" s="6">
        <f t="shared" si="347"/>
        <v>10</v>
      </c>
      <c r="AY178" s="6">
        <f t="shared" si="348"/>
        <v>0</v>
      </c>
      <c r="AZ178" s="6">
        <f t="shared" si="349"/>
        <v>0</v>
      </c>
      <c r="BA178" s="6">
        <f t="shared" si="350"/>
        <v>0</v>
      </c>
      <c r="BB178" s="6">
        <f t="shared" si="351"/>
        <v>0</v>
      </c>
      <c r="BC178" s="6">
        <f t="shared" si="352"/>
        <v>0</v>
      </c>
      <c r="BD178" s="4" t="s">
        <v>16</v>
      </c>
      <c r="BE178" s="6">
        <f t="shared" si="308"/>
        <v>533</v>
      </c>
      <c r="BF178" s="6">
        <f t="shared" si="353"/>
        <v>0</v>
      </c>
      <c r="BG178" s="6">
        <f t="shared" si="354"/>
        <v>71</v>
      </c>
      <c r="BH178" s="6">
        <f t="shared" si="355"/>
        <v>76</v>
      </c>
      <c r="BI178" s="6">
        <f t="shared" si="356"/>
        <v>81</v>
      </c>
      <c r="BJ178" s="6">
        <f t="shared" si="357"/>
        <v>85</v>
      </c>
      <c r="BK178" s="6">
        <f t="shared" si="358"/>
        <v>94</v>
      </c>
      <c r="BL178" s="6">
        <f t="shared" si="359"/>
        <v>114</v>
      </c>
      <c r="BM178" s="4" t="s">
        <v>19</v>
      </c>
      <c r="BN178" s="6">
        <f t="shared" si="360"/>
        <v>710</v>
      </c>
      <c r="BO178" s="6">
        <f t="shared" si="361"/>
        <v>0</v>
      </c>
      <c r="BP178" s="6">
        <f t="shared" si="362"/>
        <v>710</v>
      </c>
      <c r="BQ178" s="6">
        <f t="shared" si="363"/>
        <v>0</v>
      </c>
      <c r="BR178" s="6">
        <f t="shared" si="364"/>
        <v>0</v>
      </c>
      <c r="BS178" s="6">
        <f t="shared" si="365"/>
        <v>0</v>
      </c>
      <c r="BT178" s="6">
        <f t="shared" si="366"/>
        <v>0</v>
      </c>
      <c r="BU178" s="6">
        <f t="shared" si="367"/>
        <v>0</v>
      </c>
    </row>
    <row r="179" spans="2:73" ht="18.75" x14ac:dyDescent="0.4">
      <c r="B179" s="147" t="s">
        <v>36</v>
      </c>
      <c r="C179" s="148"/>
      <c r="D179" s="3">
        <f t="shared" si="317"/>
        <v>10</v>
      </c>
      <c r="E179" s="3">
        <f t="shared" si="318"/>
        <v>20</v>
      </c>
      <c r="F179" s="3">
        <f t="shared" si="319"/>
        <v>30</v>
      </c>
      <c r="G179" s="3">
        <f t="shared" si="320"/>
        <v>50</v>
      </c>
      <c r="H179" s="3">
        <f t="shared" si="321"/>
        <v>70</v>
      </c>
      <c r="I179" s="3" t="str">
        <f t="shared" si="210"/>
        <v>71以上</v>
      </c>
      <c r="J179" s="3" t="str">
        <f t="shared" si="322"/>
        <v>101以上</v>
      </c>
      <c r="K179" s="3" t="s">
        <v>20</v>
      </c>
      <c r="L179" s="5">
        <f t="shared" si="323"/>
        <v>2265</v>
      </c>
      <c r="M179" s="6">
        <f t="shared" si="324"/>
        <v>10</v>
      </c>
      <c r="N179" s="6">
        <f t="shared" si="325"/>
        <v>10</v>
      </c>
      <c r="O179" s="6">
        <f t="shared" si="326"/>
        <v>1</v>
      </c>
      <c r="P179" s="6">
        <f t="shared" si="327"/>
        <v>0</v>
      </c>
      <c r="Q179" s="6">
        <f t="shared" si="328"/>
        <v>0</v>
      </c>
      <c r="R179" s="6">
        <f t="shared" si="329"/>
        <v>0</v>
      </c>
      <c r="S179" s="6">
        <f t="shared" si="330"/>
        <v>0</v>
      </c>
      <c r="T179" s="4" t="s">
        <v>16</v>
      </c>
      <c r="U179" s="6">
        <f t="shared" si="291"/>
        <v>357</v>
      </c>
      <c r="V179" s="6">
        <f t="shared" si="292"/>
        <v>79</v>
      </c>
      <c r="W179" s="6">
        <f t="shared" si="293"/>
        <v>100</v>
      </c>
      <c r="X179" s="6">
        <f t="shared" si="294"/>
        <v>118</v>
      </c>
      <c r="Y179" s="6">
        <f t="shared" si="295"/>
        <v>140</v>
      </c>
      <c r="Z179" s="6">
        <f t="shared" si="296"/>
        <v>168</v>
      </c>
      <c r="AA179" s="6">
        <f t="shared" si="297"/>
        <v>198</v>
      </c>
      <c r="AB179" s="6">
        <f t="shared" si="298"/>
        <v>0</v>
      </c>
      <c r="AC179" s="4" t="s">
        <v>19</v>
      </c>
      <c r="AD179" s="6">
        <f t="shared" si="331"/>
        <v>1908</v>
      </c>
      <c r="AE179" s="6">
        <f t="shared" si="332"/>
        <v>790</v>
      </c>
      <c r="AF179" s="6">
        <f t="shared" si="333"/>
        <v>1000</v>
      </c>
      <c r="AG179" s="6">
        <f t="shared" si="334"/>
        <v>118</v>
      </c>
      <c r="AH179" s="6">
        <f t="shared" si="335"/>
        <v>0</v>
      </c>
      <c r="AI179" s="6">
        <f t="shared" si="336"/>
        <v>0</v>
      </c>
      <c r="AJ179" s="6">
        <f t="shared" si="337"/>
        <v>0</v>
      </c>
      <c r="AK179" s="6">
        <f t="shared" si="338"/>
        <v>0</v>
      </c>
      <c r="AL179" s="172" t="s">
        <v>37</v>
      </c>
      <c r="AM179" s="172"/>
      <c r="AN179" s="3">
        <f t="shared" si="339"/>
        <v>10</v>
      </c>
      <c r="AO179" s="3">
        <f t="shared" si="340"/>
        <v>20</v>
      </c>
      <c r="AP179" s="3">
        <f t="shared" si="341"/>
        <v>30</v>
      </c>
      <c r="AQ179" s="3">
        <f t="shared" si="342"/>
        <v>50</v>
      </c>
      <c r="AR179" s="3">
        <f t="shared" si="343"/>
        <v>100</v>
      </c>
      <c r="AS179" s="3">
        <f t="shared" si="344"/>
        <v>500</v>
      </c>
      <c r="AT179" s="3" t="str">
        <f t="shared" si="218"/>
        <v>501以上</v>
      </c>
      <c r="AU179" s="3" t="s">
        <v>33</v>
      </c>
      <c r="AV179" s="5">
        <f t="shared" si="345"/>
        <v>1319</v>
      </c>
      <c r="AW179" s="6">
        <f t="shared" si="346"/>
        <v>10</v>
      </c>
      <c r="AX179" s="6">
        <f t="shared" si="347"/>
        <v>10</v>
      </c>
      <c r="AY179" s="6">
        <f t="shared" si="348"/>
        <v>1</v>
      </c>
      <c r="AZ179" s="6">
        <f t="shared" si="349"/>
        <v>0</v>
      </c>
      <c r="BA179" s="6">
        <f t="shared" si="350"/>
        <v>0</v>
      </c>
      <c r="BB179" s="6">
        <f t="shared" si="351"/>
        <v>0</v>
      </c>
      <c r="BC179" s="6">
        <f t="shared" si="352"/>
        <v>0</v>
      </c>
      <c r="BD179" s="4" t="s">
        <v>16</v>
      </c>
      <c r="BE179" s="6">
        <f t="shared" si="308"/>
        <v>533</v>
      </c>
      <c r="BF179" s="6">
        <f t="shared" si="353"/>
        <v>0</v>
      </c>
      <c r="BG179" s="6">
        <f t="shared" si="354"/>
        <v>71</v>
      </c>
      <c r="BH179" s="6">
        <f t="shared" si="355"/>
        <v>76</v>
      </c>
      <c r="BI179" s="6">
        <f t="shared" si="356"/>
        <v>81</v>
      </c>
      <c r="BJ179" s="6">
        <f t="shared" si="357"/>
        <v>85</v>
      </c>
      <c r="BK179" s="6">
        <f t="shared" si="358"/>
        <v>94</v>
      </c>
      <c r="BL179" s="6">
        <f t="shared" si="359"/>
        <v>114</v>
      </c>
      <c r="BM179" s="4" t="s">
        <v>19</v>
      </c>
      <c r="BN179" s="6">
        <f t="shared" si="360"/>
        <v>786</v>
      </c>
      <c r="BO179" s="6">
        <f t="shared" si="361"/>
        <v>0</v>
      </c>
      <c r="BP179" s="6">
        <f t="shared" si="362"/>
        <v>710</v>
      </c>
      <c r="BQ179" s="6">
        <f t="shared" si="363"/>
        <v>76</v>
      </c>
      <c r="BR179" s="6">
        <f t="shared" si="364"/>
        <v>0</v>
      </c>
      <c r="BS179" s="6">
        <f t="shared" si="365"/>
        <v>0</v>
      </c>
      <c r="BT179" s="6">
        <f t="shared" si="366"/>
        <v>0</v>
      </c>
      <c r="BU179" s="6">
        <f t="shared" si="367"/>
        <v>0</v>
      </c>
    </row>
    <row r="180" spans="2:73" ht="18.75" x14ac:dyDescent="0.4">
      <c r="B180" s="147" t="s">
        <v>36</v>
      </c>
      <c r="C180" s="148"/>
      <c r="D180" s="3">
        <f t="shared" si="317"/>
        <v>10</v>
      </c>
      <c r="E180" s="3">
        <f t="shared" si="318"/>
        <v>20</v>
      </c>
      <c r="F180" s="3">
        <f t="shared" si="319"/>
        <v>30</v>
      </c>
      <c r="G180" s="3">
        <f t="shared" si="320"/>
        <v>50</v>
      </c>
      <c r="H180" s="3">
        <f t="shared" si="321"/>
        <v>70</v>
      </c>
      <c r="I180" s="3" t="str">
        <f t="shared" si="210"/>
        <v>71以上</v>
      </c>
      <c r="J180" s="3" t="str">
        <f t="shared" si="322"/>
        <v>101以上</v>
      </c>
      <c r="K180" s="3" t="s">
        <v>20</v>
      </c>
      <c r="L180" s="5">
        <f t="shared" si="323"/>
        <v>2383</v>
      </c>
      <c r="M180" s="6">
        <f t="shared" si="324"/>
        <v>10</v>
      </c>
      <c r="N180" s="6">
        <f t="shared" si="325"/>
        <v>10</v>
      </c>
      <c r="O180" s="6">
        <f t="shared" si="326"/>
        <v>2</v>
      </c>
      <c r="P180" s="6">
        <f t="shared" si="327"/>
        <v>0</v>
      </c>
      <c r="Q180" s="6">
        <f t="shared" si="328"/>
        <v>0</v>
      </c>
      <c r="R180" s="6">
        <f t="shared" si="329"/>
        <v>0</v>
      </c>
      <c r="S180" s="6">
        <f t="shared" si="330"/>
        <v>0</v>
      </c>
      <c r="T180" s="4" t="s">
        <v>16</v>
      </c>
      <c r="U180" s="6">
        <f t="shared" si="291"/>
        <v>357</v>
      </c>
      <c r="V180" s="6">
        <f t="shared" si="292"/>
        <v>79</v>
      </c>
      <c r="W180" s="6">
        <f t="shared" si="293"/>
        <v>100</v>
      </c>
      <c r="X180" s="6">
        <f t="shared" si="294"/>
        <v>118</v>
      </c>
      <c r="Y180" s="6">
        <f t="shared" si="295"/>
        <v>140</v>
      </c>
      <c r="Z180" s="6">
        <f t="shared" si="296"/>
        <v>168</v>
      </c>
      <c r="AA180" s="6">
        <f t="shared" si="297"/>
        <v>198</v>
      </c>
      <c r="AB180" s="6">
        <f t="shared" si="298"/>
        <v>0</v>
      </c>
      <c r="AC180" s="4" t="s">
        <v>19</v>
      </c>
      <c r="AD180" s="6">
        <f t="shared" si="331"/>
        <v>2026</v>
      </c>
      <c r="AE180" s="6">
        <f t="shared" si="332"/>
        <v>790</v>
      </c>
      <c r="AF180" s="6">
        <f t="shared" si="333"/>
        <v>1000</v>
      </c>
      <c r="AG180" s="6">
        <f t="shared" si="334"/>
        <v>236</v>
      </c>
      <c r="AH180" s="6">
        <f t="shared" si="335"/>
        <v>0</v>
      </c>
      <c r="AI180" s="6">
        <f t="shared" si="336"/>
        <v>0</v>
      </c>
      <c r="AJ180" s="6">
        <f t="shared" si="337"/>
        <v>0</v>
      </c>
      <c r="AK180" s="6">
        <f t="shared" si="338"/>
        <v>0</v>
      </c>
      <c r="AL180" s="172" t="s">
        <v>37</v>
      </c>
      <c r="AM180" s="172"/>
      <c r="AN180" s="3">
        <f t="shared" si="339"/>
        <v>10</v>
      </c>
      <c r="AO180" s="3">
        <f t="shared" si="340"/>
        <v>20</v>
      </c>
      <c r="AP180" s="3">
        <f t="shared" si="341"/>
        <v>30</v>
      </c>
      <c r="AQ180" s="3">
        <f t="shared" si="342"/>
        <v>50</v>
      </c>
      <c r="AR180" s="3">
        <f t="shared" si="343"/>
        <v>100</v>
      </c>
      <c r="AS180" s="3">
        <f t="shared" si="344"/>
        <v>500</v>
      </c>
      <c r="AT180" s="3" t="str">
        <f t="shared" si="218"/>
        <v>501以上</v>
      </c>
      <c r="AU180" s="3" t="s">
        <v>33</v>
      </c>
      <c r="AV180" s="5">
        <f t="shared" si="345"/>
        <v>1395</v>
      </c>
      <c r="AW180" s="6">
        <f t="shared" si="346"/>
        <v>10</v>
      </c>
      <c r="AX180" s="6">
        <f t="shared" si="347"/>
        <v>10</v>
      </c>
      <c r="AY180" s="6">
        <f t="shared" si="348"/>
        <v>2</v>
      </c>
      <c r="AZ180" s="6">
        <f t="shared" si="349"/>
        <v>0</v>
      </c>
      <c r="BA180" s="6">
        <f t="shared" si="350"/>
        <v>0</v>
      </c>
      <c r="BB180" s="6">
        <f t="shared" si="351"/>
        <v>0</v>
      </c>
      <c r="BC180" s="6">
        <f t="shared" si="352"/>
        <v>0</v>
      </c>
      <c r="BD180" s="4" t="s">
        <v>16</v>
      </c>
      <c r="BE180" s="6">
        <f t="shared" si="308"/>
        <v>533</v>
      </c>
      <c r="BF180" s="6">
        <f t="shared" si="353"/>
        <v>0</v>
      </c>
      <c r="BG180" s="6">
        <f t="shared" si="354"/>
        <v>71</v>
      </c>
      <c r="BH180" s="6">
        <f t="shared" si="355"/>
        <v>76</v>
      </c>
      <c r="BI180" s="6">
        <f t="shared" si="356"/>
        <v>81</v>
      </c>
      <c r="BJ180" s="6">
        <f t="shared" si="357"/>
        <v>85</v>
      </c>
      <c r="BK180" s="6">
        <f t="shared" si="358"/>
        <v>94</v>
      </c>
      <c r="BL180" s="6">
        <f t="shared" si="359"/>
        <v>114</v>
      </c>
      <c r="BM180" s="4" t="s">
        <v>19</v>
      </c>
      <c r="BN180" s="6">
        <f t="shared" si="360"/>
        <v>862</v>
      </c>
      <c r="BO180" s="6">
        <f t="shared" si="361"/>
        <v>0</v>
      </c>
      <c r="BP180" s="6">
        <f t="shared" si="362"/>
        <v>710</v>
      </c>
      <c r="BQ180" s="6">
        <f t="shared" si="363"/>
        <v>152</v>
      </c>
      <c r="BR180" s="6">
        <f t="shared" si="364"/>
        <v>0</v>
      </c>
      <c r="BS180" s="6">
        <f t="shared" si="365"/>
        <v>0</v>
      </c>
      <c r="BT180" s="6">
        <f t="shared" si="366"/>
        <v>0</v>
      </c>
      <c r="BU180" s="6">
        <f t="shared" si="367"/>
        <v>0</v>
      </c>
    </row>
    <row r="181" spans="2:73" ht="18.75" x14ac:dyDescent="0.4">
      <c r="B181" s="147" t="s">
        <v>36</v>
      </c>
      <c r="C181" s="148"/>
      <c r="D181" s="3">
        <f t="shared" si="317"/>
        <v>10</v>
      </c>
      <c r="E181" s="3">
        <f t="shared" si="318"/>
        <v>20</v>
      </c>
      <c r="F181" s="3">
        <f t="shared" si="319"/>
        <v>30</v>
      </c>
      <c r="G181" s="3">
        <f t="shared" si="320"/>
        <v>50</v>
      </c>
      <c r="H181" s="3">
        <f t="shared" si="321"/>
        <v>70</v>
      </c>
      <c r="I181" s="3" t="str">
        <f t="shared" si="210"/>
        <v>71以上</v>
      </c>
      <c r="J181" s="3" t="str">
        <f t="shared" si="322"/>
        <v>101以上</v>
      </c>
      <c r="K181" s="3" t="s">
        <v>20</v>
      </c>
      <c r="L181" s="5">
        <f t="shared" si="323"/>
        <v>2501</v>
      </c>
      <c r="M181" s="6">
        <f t="shared" si="324"/>
        <v>10</v>
      </c>
      <c r="N181" s="6">
        <f t="shared" si="325"/>
        <v>10</v>
      </c>
      <c r="O181" s="6">
        <f t="shared" si="326"/>
        <v>3</v>
      </c>
      <c r="P181" s="6">
        <f t="shared" si="327"/>
        <v>0</v>
      </c>
      <c r="Q181" s="6">
        <f t="shared" si="328"/>
        <v>0</v>
      </c>
      <c r="R181" s="6">
        <f t="shared" si="329"/>
        <v>0</v>
      </c>
      <c r="S181" s="6">
        <f t="shared" si="330"/>
        <v>0</v>
      </c>
      <c r="T181" s="4" t="s">
        <v>16</v>
      </c>
      <c r="U181" s="6">
        <f t="shared" si="291"/>
        <v>357</v>
      </c>
      <c r="V181" s="6">
        <f t="shared" si="292"/>
        <v>79</v>
      </c>
      <c r="W181" s="6">
        <f t="shared" si="293"/>
        <v>100</v>
      </c>
      <c r="X181" s="6">
        <f t="shared" si="294"/>
        <v>118</v>
      </c>
      <c r="Y181" s="6">
        <f t="shared" si="295"/>
        <v>140</v>
      </c>
      <c r="Z181" s="6">
        <f t="shared" si="296"/>
        <v>168</v>
      </c>
      <c r="AA181" s="6">
        <f t="shared" si="297"/>
        <v>198</v>
      </c>
      <c r="AB181" s="6">
        <f t="shared" si="298"/>
        <v>0</v>
      </c>
      <c r="AC181" s="4" t="s">
        <v>19</v>
      </c>
      <c r="AD181" s="6">
        <f t="shared" si="331"/>
        <v>2144</v>
      </c>
      <c r="AE181" s="6">
        <f t="shared" si="332"/>
        <v>790</v>
      </c>
      <c r="AF181" s="6">
        <f t="shared" si="333"/>
        <v>1000</v>
      </c>
      <c r="AG181" s="6">
        <f t="shared" si="334"/>
        <v>354</v>
      </c>
      <c r="AH181" s="6">
        <f t="shared" si="335"/>
        <v>0</v>
      </c>
      <c r="AI181" s="6">
        <f t="shared" si="336"/>
        <v>0</v>
      </c>
      <c r="AJ181" s="6">
        <f t="shared" si="337"/>
        <v>0</v>
      </c>
      <c r="AK181" s="6">
        <f t="shared" si="338"/>
        <v>0</v>
      </c>
      <c r="AL181" s="172" t="s">
        <v>37</v>
      </c>
      <c r="AM181" s="172"/>
      <c r="AN181" s="3">
        <f t="shared" si="339"/>
        <v>10</v>
      </c>
      <c r="AO181" s="3">
        <f t="shared" si="340"/>
        <v>20</v>
      </c>
      <c r="AP181" s="3">
        <f t="shared" si="341"/>
        <v>30</v>
      </c>
      <c r="AQ181" s="3">
        <f t="shared" si="342"/>
        <v>50</v>
      </c>
      <c r="AR181" s="3">
        <f t="shared" si="343"/>
        <v>100</v>
      </c>
      <c r="AS181" s="3">
        <f t="shared" si="344"/>
        <v>500</v>
      </c>
      <c r="AT181" s="3" t="str">
        <f t="shared" si="218"/>
        <v>501以上</v>
      </c>
      <c r="AU181" s="3" t="s">
        <v>33</v>
      </c>
      <c r="AV181" s="5">
        <f t="shared" si="345"/>
        <v>1471</v>
      </c>
      <c r="AW181" s="6">
        <f t="shared" si="346"/>
        <v>10</v>
      </c>
      <c r="AX181" s="6">
        <f t="shared" si="347"/>
        <v>10</v>
      </c>
      <c r="AY181" s="6">
        <f t="shared" si="348"/>
        <v>3</v>
      </c>
      <c r="AZ181" s="6">
        <f t="shared" si="349"/>
        <v>0</v>
      </c>
      <c r="BA181" s="6">
        <f t="shared" si="350"/>
        <v>0</v>
      </c>
      <c r="BB181" s="6">
        <f t="shared" si="351"/>
        <v>0</v>
      </c>
      <c r="BC181" s="6">
        <f t="shared" si="352"/>
        <v>0</v>
      </c>
      <c r="BD181" s="4" t="s">
        <v>16</v>
      </c>
      <c r="BE181" s="6">
        <f t="shared" si="308"/>
        <v>533</v>
      </c>
      <c r="BF181" s="6">
        <f t="shared" si="353"/>
        <v>0</v>
      </c>
      <c r="BG181" s="6">
        <f t="shared" si="354"/>
        <v>71</v>
      </c>
      <c r="BH181" s="6">
        <f t="shared" si="355"/>
        <v>76</v>
      </c>
      <c r="BI181" s="6">
        <f t="shared" si="356"/>
        <v>81</v>
      </c>
      <c r="BJ181" s="6">
        <f t="shared" si="357"/>
        <v>85</v>
      </c>
      <c r="BK181" s="6">
        <f t="shared" si="358"/>
        <v>94</v>
      </c>
      <c r="BL181" s="6">
        <f t="shared" si="359"/>
        <v>114</v>
      </c>
      <c r="BM181" s="4" t="s">
        <v>19</v>
      </c>
      <c r="BN181" s="6">
        <f t="shared" si="360"/>
        <v>938</v>
      </c>
      <c r="BO181" s="6">
        <f t="shared" si="361"/>
        <v>0</v>
      </c>
      <c r="BP181" s="6">
        <f t="shared" si="362"/>
        <v>710</v>
      </c>
      <c r="BQ181" s="6">
        <f t="shared" si="363"/>
        <v>228</v>
      </c>
      <c r="BR181" s="6">
        <f t="shared" si="364"/>
        <v>0</v>
      </c>
      <c r="BS181" s="6">
        <f t="shared" si="365"/>
        <v>0</v>
      </c>
      <c r="BT181" s="6">
        <f t="shared" si="366"/>
        <v>0</v>
      </c>
      <c r="BU181" s="6">
        <f t="shared" si="367"/>
        <v>0</v>
      </c>
    </row>
    <row r="182" spans="2:73" ht="18.75" x14ac:dyDescent="0.4">
      <c r="B182" s="147" t="s">
        <v>36</v>
      </c>
      <c r="C182" s="148"/>
      <c r="D182" s="3">
        <f t="shared" si="317"/>
        <v>10</v>
      </c>
      <c r="E182" s="3">
        <f t="shared" si="318"/>
        <v>20</v>
      </c>
      <c r="F182" s="3">
        <f t="shared" si="319"/>
        <v>30</v>
      </c>
      <c r="G182" s="3">
        <f t="shared" si="320"/>
        <v>50</v>
      </c>
      <c r="H182" s="3">
        <f t="shared" si="321"/>
        <v>70</v>
      </c>
      <c r="I182" s="3" t="str">
        <f t="shared" si="210"/>
        <v>71以上</v>
      </c>
      <c r="J182" s="3" t="str">
        <f t="shared" si="322"/>
        <v>101以上</v>
      </c>
      <c r="K182" s="3" t="s">
        <v>20</v>
      </c>
      <c r="L182" s="5">
        <f t="shared" si="323"/>
        <v>2619</v>
      </c>
      <c r="M182" s="6">
        <f t="shared" si="324"/>
        <v>10</v>
      </c>
      <c r="N182" s="6">
        <f t="shared" si="325"/>
        <v>10</v>
      </c>
      <c r="O182" s="6">
        <f t="shared" si="326"/>
        <v>4</v>
      </c>
      <c r="P182" s="6">
        <f t="shared" si="327"/>
        <v>0</v>
      </c>
      <c r="Q182" s="6">
        <f t="shared" si="328"/>
        <v>0</v>
      </c>
      <c r="R182" s="6">
        <f t="shared" si="329"/>
        <v>0</v>
      </c>
      <c r="S182" s="6">
        <f t="shared" si="330"/>
        <v>0</v>
      </c>
      <c r="T182" s="4" t="s">
        <v>16</v>
      </c>
      <c r="U182" s="6">
        <f t="shared" si="291"/>
        <v>357</v>
      </c>
      <c r="V182" s="6">
        <f t="shared" si="292"/>
        <v>79</v>
      </c>
      <c r="W182" s="6">
        <f t="shared" si="293"/>
        <v>100</v>
      </c>
      <c r="X182" s="6">
        <f t="shared" si="294"/>
        <v>118</v>
      </c>
      <c r="Y182" s="6">
        <f t="shared" si="295"/>
        <v>140</v>
      </c>
      <c r="Z182" s="6">
        <f t="shared" si="296"/>
        <v>168</v>
      </c>
      <c r="AA182" s="6">
        <f t="shared" si="297"/>
        <v>198</v>
      </c>
      <c r="AB182" s="6">
        <f t="shared" si="298"/>
        <v>0</v>
      </c>
      <c r="AC182" s="4" t="s">
        <v>19</v>
      </c>
      <c r="AD182" s="6">
        <f t="shared" si="331"/>
        <v>2262</v>
      </c>
      <c r="AE182" s="6">
        <f t="shared" si="332"/>
        <v>790</v>
      </c>
      <c r="AF182" s="6">
        <f t="shared" si="333"/>
        <v>1000</v>
      </c>
      <c r="AG182" s="6">
        <f t="shared" si="334"/>
        <v>472</v>
      </c>
      <c r="AH182" s="6">
        <f t="shared" si="335"/>
        <v>0</v>
      </c>
      <c r="AI182" s="6">
        <f t="shared" si="336"/>
        <v>0</v>
      </c>
      <c r="AJ182" s="6">
        <f t="shared" si="337"/>
        <v>0</v>
      </c>
      <c r="AK182" s="6">
        <f t="shared" si="338"/>
        <v>0</v>
      </c>
      <c r="AL182" s="172" t="s">
        <v>37</v>
      </c>
      <c r="AM182" s="172"/>
      <c r="AN182" s="3">
        <f t="shared" si="339"/>
        <v>10</v>
      </c>
      <c r="AO182" s="3">
        <f t="shared" si="340"/>
        <v>20</v>
      </c>
      <c r="AP182" s="3">
        <f t="shared" si="341"/>
        <v>30</v>
      </c>
      <c r="AQ182" s="3">
        <f t="shared" si="342"/>
        <v>50</v>
      </c>
      <c r="AR182" s="3">
        <f t="shared" si="343"/>
        <v>100</v>
      </c>
      <c r="AS182" s="3">
        <f t="shared" si="344"/>
        <v>500</v>
      </c>
      <c r="AT182" s="3" t="str">
        <f t="shared" si="218"/>
        <v>501以上</v>
      </c>
      <c r="AU182" s="3" t="s">
        <v>33</v>
      </c>
      <c r="AV182" s="5">
        <f t="shared" si="345"/>
        <v>1547</v>
      </c>
      <c r="AW182" s="6">
        <f t="shared" si="346"/>
        <v>10</v>
      </c>
      <c r="AX182" s="6">
        <f t="shared" si="347"/>
        <v>10</v>
      </c>
      <c r="AY182" s="6">
        <f t="shared" si="348"/>
        <v>4</v>
      </c>
      <c r="AZ182" s="6">
        <f t="shared" si="349"/>
        <v>0</v>
      </c>
      <c r="BA182" s="6">
        <f t="shared" si="350"/>
        <v>0</v>
      </c>
      <c r="BB182" s="6">
        <f t="shared" si="351"/>
        <v>0</v>
      </c>
      <c r="BC182" s="6">
        <f t="shared" si="352"/>
        <v>0</v>
      </c>
      <c r="BD182" s="4" t="s">
        <v>16</v>
      </c>
      <c r="BE182" s="6">
        <f t="shared" si="308"/>
        <v>533</v>
      </c>
      <c r="BF182" s="6">
        <f t="shared" si="353"/>
        <v>0</v>
      </c>
      <c r="BG182" s="6">
        <f t="shared" si="354"/>
        <v>71</v>
      </c>
      <c r="BH182" s="6">
        <f t="shared" si="355"/>
        <v>76</v>
      </c>
      <c r="BI182" s="6">
        <f t="shared" si="356"/>
        <v>81</v>
      </c>
      <c r="BJ182" s="6">
        <f t="shared" si="357"/>
        <v>85</v>
      </c>
      <c r="BK182" s="6">
        <f t="shared" si="358"/>
        <v>94</v>
      </c>
      <c r="BL182" s="6">
        <f t="shared" si="359"/>
        <v>114</v>
      </c>
      <c r="BM182" s="4" t="s">
        <v>19</v>
      </c>
      <c r="BN182" s="6">
        <f t="shared" si="360"/>
        <v>1014</v>
      </c>
      <c r="BO182" s="6">
        <f t="shared" si="361"/>
        <v>0</v>
      </c>
      <c r="BP182" s="6">
        <f t="shared" si="362"/>
        <v>710</v>
      </c>
      <c r="BQ182" s="6">
        <f t="shared" si="363"/>
        <v>304</v>
      </c>
      <c r="BR182" s="6">
        <f t="shared" si="364"/>
        <v>0</v>
      </c>
      <c r="BS182" s="6">
        <f t="shared" si="365"/>
        <v>0</v>
      </c>
      <c r="BT182" s="6">
        <f t="shared" si="366"/>
        <v>0</v>
      </c>
      <c r="BU182" s="6">
        <f t="shared" si="367"/>
        <v>0</v>
      </c>
    </row>
    <row r="183" spans="2:73" ht="18.75" x14ac:dyDescent="0.4">
      <c r="B183" s="147" t="s">
        <v>36</v>
      </c>
      <c r="C183" s="148"/>
      <c r="D183" s="3">
        <f t="shared" si="317"/>
        <v>10</v>
      </c>
      <c r="E183" s="3">
        <f t="shared" si="318"/>
        <v>20</v>
      </c>
      <c r="F183" s="3">
        <f t="shared" si="319"/>
        <v>30</v>
      </c>
      <c r="G183" s="3">
        <f t="shared" si="320"/>
        <v>50</v>
      </c>
      <c r="H183" s="3">
        <f t="shared" si="321"/>
        <v>70</v>
      </c>
      <c r="I183" s="3" t="str">
        <f t="shared" si="210"/>
        <v>71以上</v>
      </c>
      <c r="J183" s="3" t="str">
        <f t="shared" si="322"/>
        <v>101以上</v>
      </c>
      <c r="K183" s="3" t="s">
        <v>20</v>
      </c>
      <c r="L183" s="5">
        <f t="shared" si="323"/>
        <v>2737</v>
      </c>
      <c r="M183" s="6">
        <f t="shared" si="324"/>
        <v>10</v>
      </c>
      <c r="N183" s="6">
        <f t="shared" si="325"/>
        <v>10</v>
      </c>
      <c r="O183" s="6">
        <f t="shared" si="326"/>
        <v>5</v>
      </c>
      <c r="P183" s="6">
        <f t="shared" si="327"/>
        <v>0</v>
      </c>
      <c r="Q183" s="6">
        <f t="shared" si="328"/>
        <v>0</v>
      </c>
      <c r="R183" s="6">
        <f t="shared" si="329"/>
        <v>0</v>
      </c>
      <c r="S183" s="6">
        <f t="shared" si="330"/>
        <v>0</v>
      </c>
      <c r="T183" s="4" t="s">
        <v>16</v>
      </c>
      <c r="U183" s="6">
        <f t="shared" si="291"/>
        <v>357</v>
      </c>
      <c r="V183" s="6">
        <f t="shared" si="292"/>
        <v>79</v>
      </c>
      <c r="W183" s="6">
        <f t="shared" si="293"/>
        <v>100</v>
      </c>
      <c r="X183" s="6">
        <f t="shared" si="294"/>
        <v>118</v>
      </c>
      <c r="Y183" s="6">
        <f t="shared" si="295"/>
        <v>140</v>
      </c>
      <c r="Z183" s="6">
        <f t="shared" si="296"/>
        <v>168</v>
      </c>
      <c r="AA183" s="6">
        <f t="shared" si="297"/>
        <v>198</v>
      </c>
      <c r="AB183" s="6">
        <f t="shared" si="298"/>
        <v>0</v>
      </c>
      <c r="AC183" s="4" t="s">
        <v>19</v>
      </c>
      <c r="AD183" s="6">
        <f t="shared" si="331"/>
        <v>2380</v>
      </c>
      <c r="AE183" s="6">
        <f t="shared" si="332"/>
        <v>790</v>
      </c>
      <c r="AF183" s="6">
        <f t="shared" si="333"/>
        <v>1000</v>
      </c>
      <c r="AG183" s="6">
        <f t="shared" si="334"/>
        <v>590</v>
      </c>
      <c r="AH183" s="6">
        <f t="shared" si="335"/>
        <v>0</v>
      </c>
      <c r="AI183" s="6">
        <f t="shared" si="336"/>
        <v>0</v>
      </c>
      <c r="AJ183" s="6">
        <f t="shared" si="337"/>
        <v>0</v>
      </c>
      <c r="AK183" s="6">
        <f t="shared" si="338"/>
        <v>0</v>
      </c>
      <c r="AL183" s="172" t="s">
        <v>37</v>
      </c>
      <c r="AM183" s="172"/>
      <c r="AN183" s="3">
        <f t="shared" si="339"/>
        <v>10</v>
      </c>
      <c r="AO183" s="3">
        <f t="shared" si="340"/>
        <v>20</v>
      </c>
      <c r="AP183" s="3">
        <f t="shared" si="341"/>
        <v>30</v>
      </c>
      <c r="AQ183" s="3">
        <f t="shared" si="342"/>
        <v>50</v>
      </c>
      <c r="AR183" s="3">
        <f t="shared" si="343"/>
        <v>100</v>
      </c>
      <c r="AS183" s="3">
        <f t="shared" si="344"/>
        <v>500</v>
      </c>
      <c r="AT183" s="3" t="str">
        <f t="shared" si="218"/>
        <v>501以上</v>
      </c>
      <c r="AU183" s="3" t="s">
        <v>33</v>
      </c>
      <c r="AV183" s="5">
        <f t="shared" si="345"/>
        <v>1623</v>
      </c>
      <c r="AW183" s="6">
        <f t="shared" si="346"/>
        <v>10</v>
      </c>
      <c r="AX183" s="6">
        <f t="shared" si="347"/>
        <v>10</v>
      </c>
      <c r="AY183" s="6">
        <f t="shared" si="348"/>
        <v>5</v>
      </c>
      <c r="AZ183" s="6">
        <f t="shared" si="349"/>
        <v>0</v>
      </c>
      <c r="BA183" s="6">
        <f t="shared" si="350"/>
        <v>0</v>
      </c>
      <c r="BB183" s="6">
        <f t="shared" si="351"/>
        <v>0</v>
      </c>
      <c r="BC183" s="6">
        <f t="shared" si="352"/>
        <v>0</v>
      </c>
      <c r="BD183" s="4" t="s">
        <v>16</v>
      </c>
      <c r="BE183" s="6">
        <f t="shared" si="308"/>
        <v>533</v>
      </c>
      <c r="BF183" s="6">
        <f t="shared" si="353"/>
        <v>0</v>
      </c>
      <c r="BG183" s="6">
        <f t="shared" si="354"/>
        <v>71</v>
      </c>
      <c r="BH183" s="6">
        <f t="shared" si="355"/>
        <v>76</v>
      </c>
      <c r="BI183" s="6">
        <f t="shared" si="356"/>
        <v>81</v>
      </c>
      <c r="BJ183" s="6">
        <f t="shared" si="357"/>
        <v>85</v>
      </c>
      <c r="BK183" s="6">
        <f t="shared" si="358"/>
        <v>94</v>
      </c>
      <c r="BL183" s="6">
        <f t="shared" si="359"/>
        <v>114</v>
      </c>
      <c r="BM183" s="4" t="s">
        <v>19</v>
      </c>
      <c r="BN183" s="6">
        <f t="shared" si="360"/>
        <v>1090</v>
      </c>
      <c r="BO183" s="6">
        <f t="shared" si="361"/>
        <v>0</v>
      </c>
      <c r="BP183" s="6">
        <f t="shared" si="362"/>
        <v>710</v>
      </c>
      <c r="BQ183" s="6">
        <f t="shared" si="363"/>
        <v>380</v>
      </c>
      <c r="BR183" s="6">
        <f t="shared" si="364"/>
        <v>0</v>
      </c>
      <c r="BS183" s="6">
        <f t="shared" si="365"/>
        <v>0</v>
      </c>
      <c r="BT183" s="6">
        <f t="shared" si="366"/>
        <v>0</v>
      </c>
      <c r="BU183" s="6">
        <f t="shared" si="367"/>
        <v>0</v>
      </c>
    </row>
    <row r="184" spans="2:73" ht="18.75" x14ac:dyDescent="0.4">
      <c r="B184" s="147" t="s">
        <v>36</v>
      </c>
      <c r="C184" s="148"/>
      <c r="D184" s="3">
        <f t="shared" si="317"/>
        <v>10</v>
      </c>
      <c r="E184" s="3">
        <f t="shared" si="318"/>
        <v>20</v>
      </c>
      <c r="F184" s="3">
        <f t="shared" si="319"/>
        <v>30</v>
      </c>
      <c r="G184" s="3">
        <f t="shared" si="320"/>
        <v>50</v>
      </c>
      <c r="H184" s="3">
        <f t="shared" si="321"/>
        <v>70</v>
      </c>
      <c r="I184" s="3" t="str">
        <f t="shared" si="210"/>
        <v>71以上</v>
      </c>
      <c r="J184" s="3" t="str">
        <f t="shared" si="322"/>
        <v>101以上</v>
      </c>
      <c r="K184" s="3" t="s">
        <v>20</v>
      </c>
      <c r="L184" s="5">
        <f t="shared" si="323"/>
        <v>2855</v>
      </c>
      <c r="M184" s="6">
        <f t="shared" si="324"/>
        <v>10</v>
      </c>
      <c r="N184" s="6">
        <f t="shared" si="325"/>
        <v>10</v>
      </c>
      <c r="O184" s="6">
        <f t="shared" si="326"/>
        <v>6</v>
      </c>
      <c r="P184" s="6">
        <f t="shared" si="327"/>
        <v>0</v>
      </c>
      <c r="Q184" s="6">
        <f t="shared" si="328"/>
        <v>0</v>
      </c>
      <c r="R184" s="6">
        <f t="shared" si="329"/>
        <v>0</v>
      </c>
      <c r="S184" s="6">
        <f t="shared" si="330"/>
        <v>0</v>
      </c>
      <c r="T184" s="4" t="s">
        <v>16</v>
      </c>
      <c r="U184" s="6">
        <f t="shared" si="291"/>
        <v>357</v>
      </c>
      <c r="V184" s="6">
        <f t="shared" si="292"/>
        <v>79</v>
      </c>
      <c r="W184" s="6">
        <f t="shared" si="293"/>
        <v>100</v>
      </c>
      <c r="X184" s="6">
        <f t="shared" si="294"/>
        <v>118</v>
      </c>
      <c r="Y184" s="6">
        <f t="shared" si="295"/>
        <v>140</v>
      </c>
      <c r="Z184" s="6">
        <f t="shared" si="296"/>
        <v>168</v>
      </c>
      <c r="AA184" s="6">
        <f t="shared" si="297"/>
        <v>198</v>
      </c>
      <c r="AB184" s="6">
        <f t="shared" si="298"/>
        <v>0</v>
      </c>
      <c r="AC184" s="4" t="s">
        <v>19</v>
      </c>
      <c r="AD184" s="6">
        <f t="shared" si="331"/>
        <v>2498</v>
      </c>
      <c r="AE184" s="6">
        <f t="shared" si="332"/>
        <v>790</v>
      </c>
      <c r="AF184" s="6">
        <f t="shared" si="333"/>
        <v>1000</v>
      </c>
      <c r="AG184" s="6">
        <f t="shared" si="334"/>
        <v>708</v>
      </c>
      <c r="AH184" s="6">
        <f t="shared" si="335"/>
        <v>0</v>
      </c>
      <c r="AI184" s="6">
        <f t="shared" si="336"/>
        <v>0</v>
      </c>
      <c r="AJ184" s="6">
        <f t="shared" si="337"/>
        <v>0</v>
      </c>
      <c r="AK184" s="6">
        <f t="shared" si="338"/>
        <v>0</v>
      </c>
      <c r="AL184" s="172" t="s">
        <v>37</v>
      </c>
      <c r="AM184" s="172"/>
      <c r="AN184" s="3">
        <f t="shared" si="339"/>
        <v>10</v>
      </c>
      <c r="AO184" s="3">
        <f t="shared" si="340"/>
        <v>20</v>
      </c>
      <c r="AP184" s="3">
        <f t="shared" si="341"/>
        <v>30</v>
      </c>
      <c r="AQ184" s="3">
        <f t="shared" si="342"/>
        <v>50</v>
      </c>
      <c r="AR184" s="3">
        <f t="shared" si="343"/>
        <v>100</v>
      </c>
      <c r="AS184" s="3">
        <f t="shared" si="344"/>
        <v>500</v>
      </c>
      <c r="AT184" s="3" t="str">
        <f t="shared" si="218"/>
        <v>501以上</v>
      </c>
      <c r="AU184" s="3" t="s">
        <v>33</v>
      </c>
      <c r="AV184" s="5">
        <f t="shared" si="345"/>
        <v>1699</v>
      </c>
      <c r="AW184" s="6">
        <f t="shared" si="346"/>
        <v>10</v>
      </c>
      <c r="AX184" s="6">
        <f t="shared" si="347"/>
        <v>10</v>
      </c>
      <c r="AY184" s="6">
        <f t="shared" si="348"/>
        <v>6</v>
      </c>
      <c r="AZ184" s="6">
        <f t="shared" si="349"/>
        <v>0</v>
      </c>
      <c r="BA184" s="6">
        <f t="shared" si="350"/>
        <v>0</v>
      </c>
      <c r="BB184" s="6">
        <f t="shared" si="351"/>
        <v>0</v>
      </c>
      <c r="BC184" s="6">
        <f t="shared" si="352"/>
        <v>0</v>
      </c>
      <c r="BD184" s="4" t="s">
        <v>16</v>
      </c>
      <c r="BE184" s="6">
        <f t="shared" si="308"/>
        <v>533</v>
      </c>
      <c r="BF184" s="6">
        <f t="shared" si="353"/>
        <v>0</v>
      </c>
      <c r="BG184" s="6">
        <f t="shared" si="354"/>
        <v>71</v>
      </c>
      <c r="BH184" s="6">
        <f t="shared" si="355"/>
        <v>76</v>
      </c>
      <c r="BI184" s="6">
        <f t="shared" si="356"/>
        <v>81</v>
      </c>
      <c r="BJ184" s="6">
        <f t="shared" si="357"/>
        <v>85</v>
      </c>
      <c r="BK184" s="6">
        <f t="shared" si="358"/>
        <v>94</v>
      </c>
      <c r="BL184" s="6">
        <f t="shared" si="359"/>
        <v>114</v>
      </c>
      <c r="BM184" s="4" t="s">
        <v>19</v>
      </c>
      <c r="BN184" s="6">
        <f t="shared" si="360"/>
        <v>1166</v>
      </c>
      <c r="BO184" s="6">
        <f t="shared" si="361"/>
        <v>0</v>
      </c>
      <c r="BP184" s="6">
        <f t="shared" si="362"/>
        <v>710</v>
      </c>
      <c r="BQ184" s="6">
        <f t="shared" si="363"/>
        <v>456</v>
      </c>
      <c r="BR184" s="6">
        <f t="shared" si="364"/>
        <v>0</v>
      </c>
      <c r="BS184" s="6">
        <f t="shared" si="365"/>
        <v>0</v>
      </c>
      <c r="BT184" s="6">
        <f t="shared" si="366"/>
        <v>0</v>
      </c>
      <c r="BU184" s="6">
        <f t="shared" si="367"/>
        <v>0</v>
      </c>
    </row>
    <row r="185" spans="2:73" ht="18.75" x14ac:dyDescent="0.4">
      <c r="B185" s="147" t="s">
        <v>36</v>
      </c>
      <c r="C185" s="148"/>
      <c r="D185" s="3">
        <f t="shared" si="317"/>
        <v>10</v>
      </c>
      <c r="E185" s="3">
        <f t="shared" si="318"/>
        <v>20</v>
      </c>
      <c r="F185" s="3">
        <f t="shared" si="319"/>
        <v>30</v>
      </c>
      <c r="G185" s="3">
        <f t="shared" si="320"/>
        <v>50</v>
      </c>
      <c r="H185" s="3">
        <f t="shared" si="321"/>
        <v>70</v>
      </c>
      <c r="I185" s="3" t="str">
        <f t="shared" si="210"/>
        <v>71以上</v>
      </c>
      <c r="J185" s="3" t="str">
        <f t="shared" si="322"/>
        <v>101以上</v>
      </c>
      <c r="K185" s="3" t="s">
        <v>20</v>
      </c>
      <c r="L185" s="5">
        <f t="shared" si="323"/>
        <v>2973</v>
      </c>
      <c r="M185" s="6">
        <f t="shared" si="324"/>
        <v>10</v>
      </c>
      <c r="N185" s="6">
        <f t="shared" si="325"/>
        <v>10</v>
      </c>
      <c r="O185" s="6">
        <f t="shared" si="326"/>
        <v>7</v>
      </c>
      <c r="P185" s="6">
        <f t="shared" si="327"/>
        <v>0</v>
      </c>
      <c r="Q185" s="6">
        <f t="shared" si="328"/>
        <v>0</v>
      </c>
      <c r="R185" s="6">
        <f t="shared" si="329"/>
        <v>0</v>
      </c>
      <c r="S185" s="6">
        <f t="shared" si="330"/>
        <v>0</v>
      </c>
      <c r="T185" s="4" t="s">
        <v>16</v>
      </c>
      <c r="U185" s="6">
        <f t="shared" si="291"/>
        <v>357</v>
      </c>
      <c r="V185" s="6">
        <f t="shared" si="292"/>
        <v>79</v>
      </c>
      <c r="W185" s="6">
        <f t="shared" si="293"/>
        <v>100</v>
      </c>
      <c r="X185" s="6">
        <f t="shared" si="294"/>
        <v>118</v>
      </c>
      <c r="Y185" s="6">
        <f t="shared" si="295"/>
        <v>140</v>
      </c>
      <c r="Z185" s="6">
        <f t="shared" si="296"/>
        <v>168</v>
      </c>
      <c r="AA185" s="6">
        <f t="shared" si="297"/>
        <v>198</v>
      </c>
      <c r="AB185" s="6">
        <f t="shared" si="298"/>
        <v>0</v>
      </c>
      <c r="AC185" s="4" t="s">
        <v>19</v>
      </c>
      <c r="AD185" s="6">
        <f t="shared" si="331"/>
        <v>2616</v>
      </c>
      <c r="AE185" s="6">
        <f t="shared" si="332"/>
        <v>790</v>
      </c>
      <c r="AF185" s="6">
        <f t="shared" si="333"/>
        <v>1000</v>
      </c>
      <c r="AG185" s="6">
        <f t="shared" si="334"/>
        <v>826</v>
      </c>
      <c r="AH185" s="6">
        <f t="shared" si="335"/>
        <v>0</v>
      </c>
      <c r="AI185" s="6">
        <f t="shared" si="336"/>
        <v>0</v>
      </c>
      <c r="AJ185" s="6">
        <f t="shared" si="337"/>
        <v>0</v>
      </c>
      <c r="AK185" s="6">
        <f t="shared" si="338"/>
        <v>0</v>
      </c>
      <c r="AL185" s="172" t="s">
        <v>37</v>
      </c>
      <c r="AM185" s="172"/>
      <c r="AN185" s="3">
        <f t="shared" si="339"/>
        <v>10</v>
      </c>
      <c r="AO185" s="3">
        <f t="shared" si="340"/>
        <v>20</v>
      </c>
      <c r="AP185" s="3">
        <f t="shared" si="341"/>
        <v>30</v>
      </c>
      <c r="AQ185" s="3">
        <f t="shared" si="342"/>
        <v>50</v>
      </c>
      <c r="AR185" s="3">
        <f t="shared" si="343"/>
        <v>100</v>
      </c>
      <c r="AS185" s="3">
        <f t="shared" si="344"/>
        <v>500</v>
      </c>
      <c r="AT185" s="3" t="str">
        <f t="shared" si="218"/>
        <v>501以上</v>
      </c>
      <c r="AU185" s="3" t="s">
        <v>33</v>
      </c>
      <c r="AV185" s="5">
        <f t="shared" si="345"/>
        <v>1775</v>
      </c>
      <c r="AW185" s="6">
        <f t="shared" si="346"/>
        <v>10</v>
      </c>
      <c r="AX185" s="6">
        <f t="shared" si="347"/>
        <v>10</v>
      </c>
      <c r="AY185" s="6">
        <f t="shared" si="348"/>
        <v>7</v>
      </c>
      <c r="AZ185" s="6">
        <f t="shared" si="349"/>
        <v>0</v>
      </c>
      <c r="BA185" s="6">
        <f t="shared" si="350"/>
        <v>0</v>
      </c>
      <c r="BB185" s="6">
        <f t="shared" si="351"/>
        <v>0</v>
      </c>
      <c r="BC185" s="6">
        <f t="shared" si="352"/>
        <v>0</v>
      </c>
      <c r="BD185" s="4" t="s">
        <v>16</v>
      </c>
      <c r="BE185" s="6">
        <f t="shared" si="308"/>
        <v>533</v>
      </c>
      <c r="BF185" s="6">
        <f t="shared" si="353"/>
        <v>0</v>
      </c>
      <c r="BG185" s="6">
        <f t="shared" si="354"/>
        <v>71</v>
      </c>
      <c r="BH185" s="6">
        <f t="shared" si="355"/>
        <v>76</v>
      </c>
      <c r="BI185" s="6">
        <f t="shared" si="356"/>
        <v>81</v>
      </c>
      <c r="BJ185" s="6">
        <f t="shared" si="357"/>
        <v>85</v>
      </c>
      <c r="BK185" s="6">
        <f t="shared" si="358"/>
        <v>94</v>
      </c>
      <c r="BL185" s="6">
        <f t="shared" si="359"/>
        <v>114</v>
      </c>
      <c r="BM185" s="4" t="s">
        <v>19</v>
      </c>
      <c r="BN185" s="6">
        <f t="shared" si="360"/>
        <v>1242</v>
      </c>
      <c r="BO185" s="6">
        <f t="shared" si="361"/>
        <v>0</v>
      </c>
      <c r="BP185" s="6">
        <f t="shared" si="362"/>
        <v>710</v>
      </c>
      <c r="BQ185" s="6">
        <f t="shared" si="363"/>
        <v>532</v>
      </c>
      <c r="BR185" s="6">
        <f t="shared" si="364"/>
        <v>0</v>
      </c>
      <c r="BS185" s="6">
        <f t="shared" si="365"/>
        <v>0</v>
      </c>
      <c r="BT185" s="6">
        <f t="shared" si="366"/>
        <v>0</v>
      </c>
      <c r="BU185" s="6">
        <f t="shared" si="367"/>
        <v>0</v>
      </c>
    </row>
    <row r="186" spans="2:73" ht="18.75" x14ac:dyDescent="0.4">
      <c r="B186" s="147" t="s">
        <v>36</v>
      </c>
      <c r="C186" s="148"/>
      <c r="D186" s="3">
        <f t="shared" si="317"/>
        <v>10</v>
      </c>
      <c r="E186" s="3">
        <f t="shared" si="318"/>
        <v>20</v>
      </c>
      <c r="F186" s="3">
        <f t="shared" si="319"/>
        <v>30</v>
      </c>
      <c r="G186" s="3">
        <f t="shared" si="320"/>
        <v>50</v>
      </c>
      <c r="H186" s="3">
        <f t="shared" si="321"/>
        <v>70</v>
      </c>
      <c r="I186" s="3" t="str">
        <f t="shared" si="210"/>
        <v>71以上</v>
      </c>
      <c r="J186" s="3" t="str">
        <f t="shared" si="322"/>
        <v>101以上</v>
      </c>
      <c r="K186" s="3" t="s">
        <v>20</v>
      </c>
      <c r="L186" s="5">
        <f t="shared" si="323"/>
        <v>3091</v>
      </c>
      <c r="M186" s="6">
        <f t="shared" si="324"/>
        <v>10</v>
      </c>
      <c r="N186" s="6">
        <f t="shared" si="325"/>
        <v>10</v>
      </c>
      <c r="O186" s="6">
        <f t="shared" si="326"/>
        <v>8</v>
      </c>
      <c r="P186" s="6">
        <f t="shared" si="327"/>
        <v>0</v>
      </c>
      <c r="Q186" s="6">
        <f t="shared" si="328"/>
        <v>0</v>
      </c>
      <c r="R186" s="6">
        <f t="shared" si="329"/>
        <v>0</v>
      </c>
      <c r="S186" s="6">
        <f t="shared" si="330"/>
        <v>0</v>
      </c>
      <c r="T186" s="4" t="s">
        <v>16</v>
      </c>
      <c r="U186" s="6">
        <f t="shared" si="291"/>
        <v>357</v>
      </c>
      <c r="V186" s="6">
        <f t="shared" si="292"/>
        <v>79</v>
      </c>
      <c r="W186" s="6">
        <f t="shared" si="293"/>
        <v>100</v>
      </c>
      <c r="X186" s="6">
        <f t="shared" si="294"/>
        <v>118</v>
      </c>
      <c r="Y186" s="6">
        <f t="shared" si="295"/>
        <v>140</v>
      </c>
      <c r="Z186" s="6">
        <f t="shared" si="296"/>
        <v>168</v>
      </c>
      <c r="AA186" s="6">
        <f t="shared" si="297"/>
        <v>198</v>
      </c>
      <c r="AB186" s="6">
        <f t="shared" si="298"/>
        <v>0</v>
      </c>
      <c r="AC186" s="4" t="s">
        <v>19</v>
      </c>
      <c r="AD186" s="6">
        <f t="shared" si="331"/>
        <v>2734</v>
      </c>
      <c r="AE186" s="6">
        <f t="shared" si="332"/>
        <v>790</v>
      </c>
      <c r="AF186" s="6">
        <f t="shared" si="333"/>
        <v>1000</v>
      </c>
      <c r="AG186" s="6">
        <f t="shared" si="334"/>
        <v>944</v>
      </c>
      <c r="AH186" s="6">
        <f t="shared" si="335"/>
        <v>0</v>
      </c>
      <c r="AI186" s="6">
        <f t="shared" si="336"/>
        <v>0</v>
      </c>
      <c r="AJ186" s="6">
        <f t="shared" si="337"/>
        <v>0</v>
      </c>
      <c r="AK186" s="6">
        <f t="shared" si="338"/>
        <v>0</v>
      </c>
      <c r="AL186" s="172" t="s">
        <v>37</v>
      </c>
      <c r="AM186" s="172"/>
      <c r="AN186" s="3">
        <f t="shared" si="339"/>
        <v>10</v>
      </c>
      <c r="AO186" s="3">
        <f t="shared" si="340"/>
        <v>20</v>
      </c>
      <c r="AP186" s="3">
        <f t="shared" si="341"/>
        <v>30</v>
      </c>
      <c r="AQ186" s="3">
        <f t="shared" si="342"/>
        <v>50</v>
      </c>
      <c r="AR186" s="3">
        <f t="shared" si="343"/>
        <v>100</v>
      </c>
      <c r="AS186" s="3">
        <f t="shared" si="344"/>
        <v>500</v>
      </c>
      <c r="AT186" s="3" t="str">
        <f t="shared" si="218"/>
        <v>501以上</v>
      </c>
      <c r="AU186" s="3" t="s">
        <v>33</v>
      </c>
      <c r="AV186" s="5">
        <f t="shared" si="345"/>
        <v>1851</v>
      </c>
      <c r="AW186" s="6">
        <f t="shared" si="346"/>
        <v>10</v>
      </c>
      <c r="AX186" s="6">
        <f t="shared" si="347"/>
        <v>10</v>
      </c>
      <c r="AY186" s="6">
        <f t="shared" si="348"/>
        <v>8</v>
      </c>
      <c r="AZ186" s="6">
        <f t="shared" si="349"/>
        <v>0</v>
      </c>
      <c r="BA186" s="6">
        <f t="shared" si="350"/>
        <v>0</v>
      </c>
      <c r="BB186" s="6">
        <f t="shared" si="351"/>
        <v>0</v>
      </c>
      <c r="BC186" s="6">
        <f t="shared" si="352"/>
        <v>0</v>
      </c>
      <c r="BD186" s="4" t="s">
        <v>16</v>
      </c>
      <c r="BE186" s="6">
        <f t="shared" si="308"/>
        <v>533</v>
      </c>
      <c r="BF186" s="6">
        <f t="shared" si="353"/>
        <v>0</v>
      </c>
      <c r="BG186" s="6">
        <f t="shared" si="354"/>
        <v>71</v>
      </c>
      <c r="BH186" s="6">
        <f t="shared" si="355"/>
        <v>76</v>
      </c>
      <c r="BI186" s="6">
        <f t="shared" si="356"/>
        <v>81</v>
      </c>
      <c r="BJ186" s="6">
        <f t="shared" si="357"/>
        <v>85</v>
      </c>
      <c r="BK186" s="6">
        <f t="shared" si="358"/>
        <v>94</v>
      </c>
      <c r="BL186" s="6">
        <f t="shared" si="359"/>
        <v>114</v>
      </c>
      <c r="BM186" s="4" t="s">
        <v>19</v>
      </c>
      <c r="BN186" s="6">
        <f t="shared" si="360"/>
        <v>1318</v>
      </c>
      <c r="BO186" s="6">
        <f t="shared" si="361"/>
        <v>0</v>
      </c>
      <c r="BP186" s="6">
        <f t="shared" si="362"/>
        <v>710</v>
      </c>
      <c r="BQ186" s="6">
        <f t="shared" si="363"/>
        <v>608</v>
      </c>
      <c r="BR186" s="6">
        <f t="shared" si="364"/>
        <v>0</v>
      </c>
      <c r="BS186" s="6">
        <f t="shared" si="365"/>
        <v>0</v>
      </c>
      <c r="BT186" s="6">
        <f t="shared" si="366"/>
        <v>0</v>
      </c>
      <c r="BU186" s="6">
        <f t="shared" si="367"/>
        <v>0</v>
      </c>
    </row>
    <row r="187" spans="2:73" ht="18.75" x14ac:dyDescent="0.4">
      <c r="B187" s="147" t="s">
        <v>36</v>
      </c>
      <c r="C187" s="148"/>
      <c r="D187" s="3">
        <f t="shared" si="317"/>
        <v>10</v>
      </c>
      <c r="E187" s="3">
        <f t="shared" si="318"/>
        <v>20</v>
      </c>
      <c r="F187" s="3">
        <f t="shared" si="319"/>
        <v>30</v>
      </c>
      <c r="G187" s="3">
        <f t="shared" si="320"/>
        <v>50</v>
      </c>
      <c r="H187" s="3">
        <f t="shared" si="321"/>
        <v>70</v>
      </c>
      <c r="I187" s="3" t="str">
        <f t="shared" si="210"/>
        <v>71以上</v>
      </c>
      <c r="J187" s="3" t="str">
        <f t="shared" si="322"/>
        <v>101以上</v>
      </c>
      <c r="K187" s="3" t="s">
        <v>20</v>
      </c>
      <c r="L187" s="5">
        <f t="shared" si="323"/>
        <v>3209</v>
      </c>
      <c r="M187" s="6">
        <f t="shared" si="324"/>
        <v>10</v>
      </c>
      <c r="N187" s="6">
        <f t="shared" si="325"/>
        <v>10</v>
      </c>
      <c r="O187" s="6">
        <f t="shared" si="326"/>
        <v>9</v>
      </c>
      <c r="P187" s="6">
        <f t="shared" si="327"/>
        <v>0</v>
      </c>
      <c r="Q187" s="6">
        <f t="shared" si="328"/>
        <v>0</v>
      </c>
      <c r="R187" s="6">
        <f t="shared" si="329"/>
        <v>0</v>
      </c>
      <c r="S187" s="6">
        <f t="shared" si="330"/>
        <v>0</v>
      </c>
      <c r="T187" s="4" t="s">
        <v>16</v>
      </c>
      <c r="U187" s="6">
        <f t="shared" si="291"/>
        <v>357</v>
      </c>
      <c r="V187" s="6">
        <f t="shared" si="292"/>
        <v>79</v>
      </c>
      <c r="W187" s="6">
        <f t="shared" si="293"/>
        <v>100</v>
      </c>
      <c r="X187" s="6">
        <f t="shared" si="294"/>
        <v>118</v>
      </c>
      <c r="Y187" s="6">
        <f t="shared" si="295"/>
        <v>140</v>
      </c>
      <c r="Z187" s="6">
        <f t="shared" si="296"/>
        <v>168</v>
      </c>
      <c r="AA187" s="6">
        <f t="shared" si="297"/>
        <v>198</v>
      </c>
      <c r="AB187" s="6">
        <f t="shared" si="298"/>
        <v>0</v>
      </c>
      <c r="AC187" s="4" t="s">
        <v>19</v>
      </c>
      <c r="AD187" s="6">
        <f t="shared" si="331"/>
        <v>2852</v>
      </c>
      <c r="AE187" s="6">
        <f t="shared" si="332"/>
        <v>790</v>
      </c>
      <c r="AF187" s="6">
        <f t="shared" si="333"/>
        <v>1000</v>
      </c>
      <c r="AG187" s="6">
        <f t="shared" si="334"/>
        <v>1062</v>
      </c>
      <c r="AH187" s="6">
        <f t="shared" si="335"/>
        <v>0</v>
      </c>
      <c r="AI187" s="6">
        <f t="shared" si="336"/>
        <v>0</v>
      </c>
      <c r="AJ187" s="6">
        <f t="shared" si="337"/>
        <v>0</v>
      </c>
      <c r="AK187" s="6">
        <f t="shared" si="338"/>
        <v>0</v>
      </c>
      <c r="AL187" s="172" t="s">
        <v>37</v>
      </c>
      <c r="AM187" s="172"/>
      <c r="AN187" s="3">
        <f t="shared" si="339"/>
        <v>10</v>
      </c>
      <c r="AO187" s="3">
        <f t="shared" si="340"/>
        <v>20</v>
      </c>
      <c r="AP187" s="3">
        <f t="shared" si="341"/>
        <v>30</v>
      </c>
      <c r="AQ187" s="3">
        <f t="shared" si="342"/>
        <v>50</v>
      </c>
      <c r="AR187" s="3">
        <f t="shared" si="343"/>
        <v>100</v>
      </c>
      <c r="AS187" s="3">
        <f t="shared" si="344"/>
        <v>500</v>
      </c>
      <c r="AT187" s="3" t="str">
        <f t="shared" si="218"/>
        <v>501以上</v>
      </c>
      <c r="AU187" s="3" t="s">
        <v>33</v>
      </c>
      <c r="AV187" s="5">
        <f t="shared" ref="AV187:AV189" si="368">BE187+BN187</f>
        <v>1927</v>
      </c>
      <c r="AW187" s="6">
        <f t="shared" ref="AW187:AW188" si="369">IF(O32&gt;AN187,AN187,O32)</f>
        <v>10</v>
      </c>
      <c r="AX187" s="6">
        <f t="shared" ref="AX187:AX188" si="370">IF(O32&lt;AN187,0,IF(O32&gt;AO187,AO187-AN187,O32-AN187))</f>
        <v>10</v>
      </c>
      <c r="AY187" s="6">
        <f t="shared" ref="AY187:AY188" si="371">IF(O32&lt;AO187,0,IF(O32&gt;AP187,AP187-AO187,O32-AO187))</f>
        <v>9</v>
      </c>
      <c r="AZ187" s="6">
        <f t="shared" ref="AZ187:AZ188" si="372">IF(O32&lt;AP187,0,IF(O32&gt;AQ187,AQ187-AP187,O32-AP187))</f>
        <v>0</v>
      </c>
      <c r="BA187" s="6">
        <f t="shared" ref="BA187:BA188" si="373">IF(O32&lt;AQ187,0,IF(O32&gt;AR187,AR187-AQ187,O32-AQ187))</f>
        <v>0</v>
      </c>
      <c r="BB187" s="6">
        <f t="shared" ref="BB187:BB188" si="374">IF(O32&lt;AR187,0,IF(O32&gt;AS187,AS187-AR187,O32-AR187))</f>
        <v>0</v>
      </c>
      <c r="BC187" s="6">
        <f t="shared" ref="BC187:BC188" si="375">IF(O32&gt;$U$1*500,O32-($U$1*500),0)</f>
        <v>0</v>
      </c>
      <c r="BD187" s="4" t="s">
        <v>16</v>
      </c>
      <c r="BE187" s="6">
        <f t="shared" si="308"/>
        <v>533</v>
      </c>
      <c r="BF187" s="6">
        <f t="shared" si="353"/>
        <v>0</v>
      </c>
      <c r="BG187" s="6">
        <f t="shared" si="354"/>
        <v>71</v>
      </c>
      <c r="BH187" s="6">
        <f t="shared" si="355"/>
        <v>76</v>
      </c>
      <c r="BI187" s="6">
        <f t="shared" si="356"/>
        <v>81</v>
      </c>
      <c r="BJ187" s="6">
        <f t="shared" si="357"/>
        <v>85</v>
      </c>
      <c r="BK187" s="6">
        <f t="shared" si="358"/>
        <v>94</v>
      </c>
      <c r="BL187" s="6">
        <f t="shared" si="359"/>
        <v>114</v>
      </c>
      <c r="BM187" s="4" t="s">
        <v>19</v>
      </c>
      <c r="BN187" s="6">
        <f t="shared" ref="BN187:BN189" si="376">SUM(BO187:BU187)</f>
        <v>1394</v>
      </c>
      <c r="BO187" s="6">
        <f t="shared" ref="BO187:BO189" si="377">AW187*BF187</f>
        <v>0</v>
      </c>
      <c r="BP187" s="6">
        <f t="shared" ref="BP187:BP189" si="378">AX187*BG187</f>
        <v>710</v>
      </c>
      <c r="BQ187" s="6">
        <f t="shared" ref="BQ187:BQ189" si="379">AY187*BH187</f>
        <v>684</v>
      </c>
      <c r="BR187" s="6">
        <f t="shared" ref="BR187:BR189" si="380">AZ187*BI187</f>
        <v>0</v>
      </c>
      <c r="BS187" s="6">
        <f t="shared" ref="BS187:BS189" si="381">BA187*BJ187</f>
        <v>0</v>
      </c>
      <c r="BT187" s="6">
        <f t="shared" ref="BT187:BT189" si="382">BB187*BK187</f>
        <v>0</v>
      </c>
      <c r="BU187" s="6">
        <f t="shared" ref="BU187:BU189" si="383">BC187*BL187</f>
        <v>0</v>
      </c>
    </row>
    <row r="188" spans="2:73" ht="18.75" x14ac:dyDescent="0.4">
      <c r="B188" s="147" t="s">
        <v>36</v>
      </c>
      <c r="C188" s="148"/>
      <c r="D188" s="3">
        <f t="shared" si="317"/>
        <v>10</v>
      </c>
      <c r="E188" s="3">
        <f t="shared" si="318"/>
        <v>20</v>
      </c>
      <c r="F188" s="3">
        <f t="shared" si="319"/>
        <v>30</v>
      </c>
      <c r="G188" s="3">
        <f t="shared" si="320"/>
        <v>50</v>
      </c>
      <c r="H188" s="3">
        <f t="shared" si="321"/>
        <v>70</v>
      </c>
      <c r="I188" s="3" t="str">
        <f t="shared" si="210"/>
        <v>71以上</v>
      </c>
      <c r="J188" s="3" t="str">
        <f t="shared" si="322"/>
        <v>101以上</v>
      </c>
      <c r="K188" s="3" t="s">
        <v>20</v>
      </c>
      <c r="L188" s="5">
        <f t="shared" ref="L188" si="384">SUM(U188+AD188)</f>
        <v>3327</v>
      </c>
      <c r="M188" s="6">
        <f t="shared" ref="M188" si="385">IF(O33&gt;D188,D188,O33)</f>
        <v>10</v>
      </c>
      <c r="N188" s="6">
        <f t="shared" ref="N188" si="386">IF(O33&lt;D188,0,IF(O33&gt;E188,E188-D188,O33-D188))</f>
        <v>10</v>
      </c>
      <c r="O188" s="6">
        <f t="shared" ref="O188" si="387">IF(O33&lt;E188,0,IF(O33&gt;F188,F188-E188,O33-E188))</f>
        <v>10</v>
      </c>
      <c r="P188" s="6">
        <f t="shared" ref="P188" si="388">IF(O33&lt;F188,0,IF(O33&gt;G188,G188-F188,O33-F188))</f>
        <v>0</v>
      </c>
      <c r="Q188" s="6">
        <f t="shared" ref="Q188" si="389">IF(O33&lt;G188,0,IF(O33&gt;H188,H188-G188,O33-G188))</f>
        <v>0</v>
      </c>
      <c r="R188" s="6">
        <f t="shared" ref="R188" si="390">IF(O33&lt;H188,0,O33-H188)</f>
        <v>0</v>
      </c>
      <c r="S188" s="6">
        <f t="shared" ref="S188" si="391">IF(O33&gt;$U$1*100,O33-($U$1*100),0)</f>
        <v>0</v>
      </c>
      <c r="T188" s="4" t="s">
        <v>16</v>
      </c>
      <c r="U188" s="6">
        <f t="shared" si="291"/>
        <v>357</v>
      </c>
      <c r="V188" s="6">
        <f t="shared" si="292"/>
        <v>79</v>
      </c>
      <c r="W188" s="6">
        <f t="shared" si="293"/>
        <v>100</v>
      </c>
      <c r="X188" s="6">
        <f t="shared" si="294"/>
        <v>118</v>
      </c>
      <c r="Y188" s="6">
        <f t="shared" si="295"/>
        <v>140</v>
      </c>
      <c r="Z188" s="6">
        <f t="shared" si="296"/>
        <v>168</v>
      </c>
      <c r="AA188" s="6">
        <f t="shared" si="297"/>
        <v>198</v>
      </c>
      <c r="AB188" s="6">
        <f t="shared" si="298"/>
        <v>0</v>
      </c>
      <c r="AC188" s="4" t="s">
        <v>19</v>
      </c>
      <c r="AD188" s="6">
        <f t="shared" ref="AD188" si="392">SUM(AE188:AK188)</f>
        <v>2970</v>
      </c>
      <c r="AE188" s="6">
        <f t="shared" ref="AE188" si="393">M188*V188</f>
        <v>790</v>
      </c>
      <c r="AF188" s="6">
        <f t="shared" ref="AF188" si="394">N188*W188</f>
        <v>1000</v>
      </c>
      <c r="AG188" s="6">
        <f t="shared" ref="AG188" si="395">O188*X188</f>
        <v>1180</v>
      </c>
      <c r="AH188" s="6">
        <f t="shared" ref="AH188" si="396">P188*Y188</f>
        <v>0</v>
      </c>
      <c r="AI188" s="6">
        <f t="shared" ref="AI188" si="397">Q188*Z188</f>
        <v>0</v>
      </c>
      <c r="AJ188" s="6">
        <f t="shared" ref="AJ188" si="398">R188*AA188</f>
        <v>0</v>
      </c>
      <c r="AK188" s="6">
        <f t="shared" ref="AK188" si="399">S188*AB188</f>
        <v>0</v>
      </c>
      <c r="AL188" s="172" t="s">
        <v>37</v>
      </c>
      <c r="AM188" s="172"/>
      <c r="AN188" s="3">
        <f t="shared" si="339"/>
        <v>10</v>
      </c>
      <c r="AO188" s="3">
        <f t="shared" si="340"/>
        <v>20</v>
      </c>
      <c r="AP188" s="3">
        <f t="shared" si="341"/>
        <v>30</v>
      </c>
      <c r="AQ188" s="3">
        <f t="shared" si="342"/>
        <v>50</v>
      </c>
      <c r="AR188" s="3">
        <f t="shared" si="343"/>
        <v>100</v>
      </c>
      <c r="AS188" s="3">
        <f t="shared" si="344"/>
        <v>500</v>
      </c>
      <c r="AT188" s="3" t="str">
        <f t="shared" si="218"/>
        <v>501以上</v>
      </c>
      <c r="AU188" s="3" t="s">
        <v>33</v>
      </c>
      <c r="AV188" s="5">
        <f t="shared" si="368"/>
        <v>2003</v>
      </c>
      <c r="AW188" s="6">
        <f t="shared" si="369"/>
        <v>10</v>
      </c>
      <c r="AX188" s="6">
        <f t="shared" si="370"/>
        <v>10</v>
      </c>
      <c r="AY188" s="6">
        <f t="shared" si="371"/>
        <v>10</v>
      </c>
      <c r="AZ188" s="6">
        <f t="shared" si="372"/>
        <v>0</v>
      </c>
      <c r="BA188" s="6">
        <f t="shared" si="373"/>
        <v>0</v>
      </c>
      <c r="BB188" s="6">
        <f t="shared" si="374"/>
        <v>0</v>
      </c>
      <c r="BC188" s="6">
        <f t="shared" si="375"/>
        <v>0</v>
      </c>
      <c r="BD188" s="4" t="s">
        <v>16</v>
      </c>
      <c r="BE188" s="6">
        <f t="shared" si="308"/>
        <v>533</v>
      </c>
      <c r="BF188" s="6">
        <f t="shared" si="353"/>
        <v>0</v>
      </c>
      <c r="BG188" s="6">
        <f t="shared" si="354"/>
        <v>71</v>
      </c>
      <c r="BH188" s="6">
        <f t="shared" si="355"/>
        <v>76</v>
      </c>
      <c r="BI188" s="6">
        <f t="shared" si="356"/>
        <v>81</v>
      </c>
      <c r="BJ188" s="6">
        <f t="shared" si="357"/>
        <v>85</v>
      </c>
      <c r="BK188" s="6">
        <f t="shared" si="358"/>
        <v>94</v>
      </c>
      <c r="BL188" s="6">
        <f t="shared" si="359"/>
        <v>114</v>
      </c>
      <c r="BM188" s="4" t="s">
        <v>19</v>
      </c>
      <c r="BN188" s="6">
        <f t="shared" si="376"/>
        <v>1470</v>
      </c>
      <c r="BO188" s="6">
        <f t="shared" si="377"/>
        <v>0</v>
      </c>
      <c r="BP188" s="6">
        <f t="shared" si="378"/>
        <v>710</v>
      </c>
      <c r="BQ188" s="6">
        <f t="shared" si="379"/>
        <v>760</v>
      </c>
      <c r="BR188" s="6">
        <f t="shared" si="380"/>
        <v>0</v>
      </c>
      <c r="BS188" s="6">
        <f t="shared" si="381"/>
        <v>0</v>
      </c>
      <c r="BT188" s="6">
        <f t="shared" si="382"/>
        <v>0</v>
      </c>
      <c r="BU188" s="6">
        <f t="shared" si="383"/>
        <v>0</v>
      </c>
    </row>
    <row r="189" spans="2:73" ht="18.75" x14ac:dyDescent="0.4">
      <c r="B189" s="147" t="s">
        <v>36</v>
      </c>
      <c r="C189" s="148"/>
      <c r="D189" s="3">
        <f t="shared" si="317"/>
        <v>10</v>
      </c>
      <c r="E189" s="3">
        <f t="shared" si="318"/>
        <v>20</v>
      </c>
      <c r="F189" s="3">
        <f t="shared" si="319"/>
        <v>30</v>
      </c>
      <c r="G189" s="3">
        <f t="shared" si="320"/>
        <v>50</v>
      </c>
      <c r="H189" s="3">
        <f t="shared" si="321"/>
        <v>70</v>
      </c>
      <c r="I189" s="3" t="str">
        <f t="shared" si="210"/>
        <v>71以上</v>
      </c>
      <c r="J189" s="3" t="str">
        <f t="shared" si="322"/>
        <v>101以上</v>
      </c>
      <c r="K189" s="3" t="s">
        <v>20</v>
      </c>
      <c r="L189" s="5">
        <f t="shared" ref="L189" si="400">SUM(U189+AD189)</f>
        <v>3467</v>
      </c>
      <c r="M189" s="6">
        <f>IF(S4&gt;D189,D189,S4)</f>
        <v>10</v>
      </c>
      <c r="N189" s="6">
        <f>IF(S4&lt;D189,0,IF(S4&gt;E189,E189-D189,S4-D189))</f>
        <v>10</v>
      </c>
      <c r="O189" s="6">
        <f>IF(S4&lt;E189,0,IF(S4&gt;F189,F189-E189,S4-E189))</f>
        <v>10</v>
      </c>
      <c r="P189" s="6">
        <f>IF(S4&lt;F189,0,IF(S4&gt;G189,G189-F189,S4-F189))</f>
        <v>1</v>
      </c>
      <c r="Q189" s="6">
        <f>IF(S4&lt;G189,0,IF(S4&gt;H189,H189-G189,S4-G189))</f>
        <v>0</v>
      </c>
      <c r="R189" s="6">
        <f>IF(S4&lt;H189,0,S4-H189)</f>
        <v>0</v>
      </c>
      <c r="S189" s="6">
        <f>IF(S4&gt;$U$1*100,S4-($U$1*100),0)</f>
        <v>0</v>
      </c>
      <c r="T189" s="4" t="s">
        <v>16</v>
      </c>
      <c r="U189" s="6">
        <f t="shared" si="291"/>
        <v>357</v>
      </c>
      <c r="V189" s="6">
        <f t="shared" si="292"/>
        <v>79</v>
      </c>
      <c r="W189" s="6">
        <f t="shared" si="293"/>
        <v>100</v>
      </c>
      <c r="X189" s="6">
        <f t="shared" si="294"/>
        <v>118</v>
      </c>
      <c r="Y189" s="6">
        <f t="shared" si="295"/>
        <v>140</v>
      </c>
      <c r="Z189" s="6">
        <f t="shared" si="296"/>
        <v>168</v>
      </c>
      <c r="AA189" s="6">
        <f t="shared" si="297"/>
        <v>198</v>
      </c>
      <c r="AB189" s="6">
        <f t="shared" si="298"/>
        <v>0</v>
      </c>
      <c r="AC189" s="4" t="s">
        <v>19</v>
      </c>
      <c r="AD189" s="6">
        <f t="shared" ref="AD189" si="401">SUM(AE189:AK189)</f>
        <v>3110</v>
      </c>
      <c r="AE189" s="6">
        <f t="shared" ref="AE189" si="402">M189*V189</f>
        <v>790</v>
      </c>
      <c r="AF189" s="6">
        <f t="shared" ref="AF189" si="403">N189*W189</f>
        <v>1000</v>
      </c>
      <c r="AG189" s="6">
        <f t="shared" ref="AG189" si="404">O189*X189</f>
        <v>1180</v>
      </c>
      <c r="AH189" s="6">
        <f t="shared" ref="AH189" si="405">P189*Y189</f>
        <v>140</v>
      </c>
      <c r="AI189" s="6">
        <f t="shared" ref="AI189" si="406">Q189*Z189</f>
        <v>0</v>
      </c>
      <c r="AJ189" s="6">
        <f t="shared" ref="AJ189" si="407">R189*AA189</f>
        <v>0</v>
      </c>
      <c r="AK189" s="6">
        <f t="shared" ref="AK189" si="408">S189*AB189</f>
        <v>0</v>
      </c>
      <c r="AL189" s="172" t="s">
        <v>37</v>
      </c>
      <c r="AM189" s="172"/>
      <c r="AN189" s="3">
        <f t="shared" si="339"/>
        <v>10</v>
      </c>
      <c r="AO189" s="3">
        <f t="shared" si="340"/>
        <v>20</v>
      </c>
      <c r="AP189" s="3">
        <f t="shared" si="341"/>
        <v>30</v>
      </c>
      <c r="AQ189" s="3">
        <f t="shared" si="342"/>
        <v>50</v>
      </c>
      <c r="AR189" s="3">
        <f t="shared" si="343"/>
        <v>100</v>
      </c>
      <c r="AS189" s="3">
        <f t="shared" si="344"/>
        <v>500</v>
      </c>
      <c r="AT189" s="3" t="str">
        <f t="shared" si="218"/>
        <v>501以上</v>
      </c>
      <c r="AU189" s="3" t="s">
        <v>33</v>
      </c>
      <c r="AV189" s="5">
        <f t="shared" si="368"/>
        <v>2084</v>
      </c>
      <c r="AW189" s="6">
        <f>IF(S4&gt;AN189,AN189,S4)</f>
        <v>10</v>
      </c>
      <c r="AX189" s="6">
        <f>IF(S4&lt;AN189,0,IF(S4&gt;AO189,AO189-AN189,S4-AN189))</f>
        <v>10</v>
      </c>
      <c r="AY189" s="6">
        <f>IF(S4&lt;AO189,0,IF(S4&gt;AP189,AP189-AO189,S4-AO189))</f>
        <v>10</v>
      </c>
      <c r="AZ189" s="6">
        <f>IF(S4&lt;AP189,0,IF(S4&gt;AQ189,AQ189-AP189,S4-AP189))</f>
        <v>1</v>
      </c>
      <c r="BA189" s="6">
        <f>IF(S4&lt;AQ189,0,IF(S4&gt;AR189,AR189-AQ189,S4-AQ189))</f>
        <v>0</v>
      </c>
      <c r="BB189" s="6">
        <f>IF(S4&lt;AR189,0,IF(S4&gt;AS189,AS189-AR189,S4-AR189))</f>
        <v>0</v>
      </c>
      <c r="BC189" s="6">
        <f>IF(S4&gt;$U$1*500,S4-($U$1*500),0)</f>
        <v>0</v>
      </c>
      <c r="BD189" s="4" t="s">
        <v>16</v>
      </c>
      <c r="BE189" s="6">
        <f t="shared" si="308"/>
        <v>533</v>
      </c>
      <c r="BF189" s="6">
        <f t="shared" si="353"/>
        <v>0</v>
      </c>
      <c r="BG189" s="6">
        <f t="shared" si="354"/>
        <v>71</v>
      </c>
      <c r="BH189" s="6">
        <f t="shared" si="355"/>
        <v>76</v>
      </c>
      <c r="BI189" s="6">
        <f t="shared" si="356"/>
        <v>81</v>
      </c>
      <c r="BJ189" s="6">
        <f t="shared" si="357"/>
        <v>85</v>
      </c>
      <c r="BK189" s="6">
        <f t="shared" si="358"/>
        <v>94</v>
      </c>
      <c r="BL189" s="6">
        <f t="shared" si="359"/>
        <v>114</v>
      </c>
      <c r="BM189" s="4" t="s">
        <v>19</v>
      </c>
      <c r="BN189" s="6">
        <f t="shared" si="376"/>
        <v>1551</v>
      </c>
      <c r="BO189" s="6">
        <f t="shared" si="377"/>
        <v>0</v>
      </c>
      <c r="BP189" s="6">
        <f t="shared" si="378"/>
        <v>710</v>
      </c>
      <c r="BQ189" s="6">
        <f t="shared" si="379"/>
        <v>760</v>
      </c>
      <c r="BR189" s="6">
        <f t="shared" si="380"/>
        <v>81</v>
      </c>
      <c r="BS189" s="6">
        <f t="shared" si="381"/>
        <v>0</v>
      </c>
      <c r="BT189" s="6">
        <f t="shared" si="382"/>
        <v>0</v>
      </c>
      <c r="BU189" s="6">
        <f t="shared" si="383"/>
        <v>0</v>
      </c>
    </row>
    <row r="190" spans="2:73" ht="18.75" x14ac:dyDescent="0.4">
      <c r="B190" s="147" t="s">
        <v>36</v>
      </c>
      <c r="C190" s="148"/>
      <c r="D190" s="3">
        <f t="shared" si="317"/>
        <v>10</v>
      </c>
      <c r="E190" s="3">
        <f t="shared" si="318"/>
        <v>20</v>
      </c>
      <c r="F190" s="3">
        <f t="shared" si="319"/>
        <v>30</v>
      </c>
      <c r="G190" s="3">
        <f t="shared" si="320"/>
        <v>50</v>
      </c>
      <c r="H190" s="3">
        <f t="shared" si="321"/>
        <v>70</v>
      </c>
      <c r="I190" s="3" t="str">
        <f t="shared" si="210"/>
        <v>71以上</v>
      </c>
      <c r="J190" s="3" t="str">
        <f t="shared" si="322"/>
        <v>101以上</v>
      </c>
      <c r="K190" s="3" t="s">
        <v>20</v>
      </c>
      <c r="L190" s="5">
        <f t="shared" ref="L190:L219" si="409">SUM(U190+AD190)</f>
        <v>3607</v>
      </c>
      <c r="M190" s="6">
        <f t="shared" ref="M190:M218" si="410">IF(S5&gt;D190,D190,S5)</f>
        <v>10</v>
      </c>
      <c r="N190" s="6">
        <f t="shared" ref="N190:N218" si="411">IF(S5&lt;D190,0,IF(S5&gt;E190,E190-D190,S5-D190))</f>
        <v>10</v>
      </c>
      <c r="O190" s="6">
        <f t="shared" ref="O190:O218" si="412">IF(S5&lt;E190,0,IF(S5&gt;F190,F190-E190,S5-E190))</f>
        <v>10</v>
      </c>
      <c r="P190" s="6">
        <f t="shared" ref="P190:P218" si="413">IF(S5&lt;F190,0,IF(S5&gt;G190,G190-F190,S5-F190))</f>
        <v>2</v>
      </c>
      <c r="Q190" s="6">
        <f t="shared" ref="Q190:Q218" si="414">IF(S5&lt;G190,0,IF(S5&gt;H190,H190-G190,S5-G190))</f>
        <v>0</v>
      </c>
      <c r="R190" s="6">
        <f t="shared" ref="R190:R218" si="415">IF(S5&lt;H190,0,S5-H190)</f>
        <v>0</v>
      </c>
      <c r="S190" s="6">
        <f t="shared" ref="S190:S218" si="416">IF(S5&gt;$U$1*100,S5-($U$1*100),0)</f>
        <v>0</v>
      </c>
      <c r="T190" s="4" t="s">
        <v>16</v>
      </c>
      <c r="U190" s="6">
        <f t="shared" ref="U190:U221" si="417">ROUNDDOWN(IF($Q$1="一般用",VLOOKUP($S$1,suidou,2,0)*$U$1,VLOOKUP($Q$1,suidou,2,0)*$U$1),0)</f>
        <v>357</v>
      </c>
      <c r="V190" s="6">
        <f t="shared" ref="V190:V221" si="418">IF($Q$1="一般用",VLOOKUP($S$1,suidou,3,0),VLOOKUP($Q$1,suidou,3,0))</f>
        <v>79</v>
      </c>
      <c r="W190" s="6">
        <f t="shared" ref="W190:W221" si="419">IF($Q$1="一般用",VLOOKUP($S$1,suidou,4,0),VLOOKUP($Q$1,suidou,4,0))</f>
        <v>100</v>
      </c>
      <c r="X190" s="6">
        <f t="shared" ref="X190:X221" si="420">IF($Q$1="一般用",VLOOKUP($S$1,suidou,5,0),VLOOKUP($Q$1,suidou,5,0))</f>
        <v>118</v>
      </c>
      <c r="Y190" s="6">
        <f t="shared" ref="Y190:Y221" si="421">IF($Q$1="一般用",VLOOKUP($S$1,suidou,6,0),VLOOKUP($Q$1,suidou,6,0))</f>
        <v>140</v>
      </c>
      <c r="Z190" s="6">
        <f t="shared" ref="Z190:Z221" si="422">IF($Q$1="一般用",VLOOKUP($S$1,suidou,7,0),VLOOKUP($Q$1,suidou,7,0))</f>
        <v>168</v>
      </c>
      <c r="AA190" s="6">
        <f t="shared" ref="AA190:AA221" si="423">IF($Q$1="一般用",VLOOKUP($S$1,suidou,8,0),VLOOKUP($Q$1,suidou,8,0))</f>
        <v>198</v>
      </c>
      <c r="AB190" s="6">
        <f t="shared" ref="AB190:AB221" si="424">IF($Q$1="浴場用",VLOOKUP($Q$1,suidou,9,0),0)</f>
        <v>0</v>
      </c>
      <c r="AC190" s="4" t="s">
        <v>19</v>
      </c>
      <c r="AD190" s="6">
        <f t="shared" ref="AD190:AD219" si="425">SUM(AE190:AK190)</f>
        <v>3250</v>
      </c>
      <c r="AE190" s="6">
        <f t="shared" ref="AE190:AE219" si="426">M190*V190</f>
        <v>790</v>
      </c>
      <c r="AF190" s="6">
        <f t="shared" ref="AF190:AF219" si="427">N190*W190</f>
        <v>1000</v>
      </c>
      <c r="AG190" s="6">
        <f t="shared" ref="AG190:AG219" si="428">O190*X190</f>
        <v>1180</v>
      </c>
      <c r="AH190" s="6">
        <f t="shared" ref="AH190:AH219" si="429">P190*Y190</f>
        <v>280</v>
      </c>
      <c r="AI190" s="6">
        <f t="shared" ref="AI190:AI219" si="430">Q190*Z190</f>
        <v>0</v>
      </c>
      <c r="AJ190" s="6">
        <f t="shared" ref="AJ190:AJ219" si="431">R190*AA190</f>
        <v>0</v>
      </c>
      <c r="AK190" s="6">
        <f t="shared" ref="AK190:AK219" si="432">S190*AB190</f>
        <v>0</v>
      </c>
      <c r="AL190" s="172" t="s">
        <v>37</v>
      </c>
      <c r="AM190" s="172"/>
      <c r="AN190" s="3">
        <f t="shared" si="339"/>
        <v>10</v>
      </c>
      <c r="AO190" s="3">
        <f t="shared" si="340"/>
        <v>20</v>
      </c>
      <c r="AP190" s="3">
        <f t="shared" si="341"/>
        <v>30</v>
      </c>
      <c r="AQ190" s="3">
        <f t="shared" si="342"/>
        <v>50</v>
      </c>
      <c r="AR190" s="3">
        <f t="shared" si="343"/>
        <v>100</v>
      </c>
      <c r="AS190" s="3">
        <f t="shared" si="344"/>
        <v>500</v>
      </c>
      <c r="AT190" s="3" t="str">
        <f t="shared" si="218"/>
        <v>501以上</v>
      </c>
      <c r="AU190" s="3" t="s">
        <v>33</v>
      </c>
      <c r="AV190" s="5">
        <f t="shared" ref="AV190:AV219" si="433">BE190+BN190</f>
        <v>2165</v>
      </c>
      <c r="AW190" s="6">
        <f t="shared" ref="AW190:AW218" si="434">IF(S5&gt;AN190,AN190,S5)</f>
        <v>10</v>
      </c>
      <c r="AX190" s="6">
        <f t="shared" ref="AX190:AX218" si="435">IF(S5&lt;AN190,0,IF(S5&gt;AO190,AO190-AN190,S5-AN190))</f>
        <v>10</v>
      </c>
      <c r="AY190" s="6">
        <f t="shared" ref="AY190:AY218" si="436">IF(S5&lt;AO190,0,IF(S5&gt;AP190,AP190-AO190,S5-AO190))</f>
        <v>10</v>
      </c>
      <c r="AZ190" s="6">
        <f t="shared" ref="AZ190:AZ218" si="437">IF(S5&lt;AP190,0,IF(S5&gt;AQ190,AQ190-AP190,S5-AP190))</f>
        <v>2</v>
      </c>
      <c r="BA190" s="6">
        <f t="shared" ref="BA190:BA218" si="438">IF(S5&lt;AQ190,0,IF(S5&gt;AR190,AR190-AQ190,S5-AQ190))</f>
        <v>0</v>
      </c>
      <c r="BB190" s="6">
        <f t="shared" ref="BB190:BB218" si="439">IF(S5&lt;AR190,0,IF(S5&gt;AS190,AS190-AR190,S5-AR190))</f>
        <v>0</v>
      </c>
      <c r="BC190" s="6">
        <f t="shared" ref="BC190:BC218" si="440">IF(S5&gt;$U$1*500,S5-($U$1*500),0)</f>
        <v>0</v>
      </c>
      <c r="BD190" s="4" t="s">
        <v>16</v>
      </c>
      <c r="BE190" s="6">
        <f t="shared" ref="BE190:BE221" si="441">IF($Q$1="浴場用",ROUNDDOWN($H$64*$U$1,0),ROUNDDOWN($H$63*$U$1,0))</f>
        <v>533</v>
      </c>
      <c r="BF190" s="6">
        <f t="shared" si="353"/>
        <v>0</v>
      </c>
      <c r="BG190" s="6">
        <f t="shared" si="354"/>
        <v>71</v>
      </c>
      <c r="BH190" s="6">
        <f t="shared" si="355"/>
        <v>76</v>
      </c>
      <c r="BI190" s="6">
        <f t="shared" si="356"/>
        <v>81</v>
      </c>
      <c r="BJ190" s="6">
        <f t="shared" si="357"/>
        <v>85</v>
      </c>
      <c r="BK190" s="6">
        <f t="shared" si="358"/>
        <v>94</v>
      </c>
      <c r="BL190" s="6">
        <f t="shared" si="359"/>
        <v>114</v>
      </c>
      <c r="BM190" s="4" t="s">
        <v>19</v>
      </c>
      <c r="BN190" s="6">
        <f t="shared" ref="BN190:BN219" si="442">SUM(BO190:BU190)</f>
        <v>1632</v>
      </c>
      <c r="BO190" s="6">
        <f t="shared" ref="BO190:BO219" si="443">AW190*BF190</f>
        <v>0</v>
      </c>
      <c r="BP190" s="6">
        <f t="shared" ref="BP190:BP219" si="444">AX190*BG190</f>
        <v>710</v>
      </c>
      <c r="BQ190" s="6">
        <f t="shared" ref="BQ190:BQ219" si="445">AY190*BH190</f>
        <v>760</v>
      </c>
      <c r="BR190" s="6">
        <f t="shared" ref="BR190:BR219" si="446">AZ190*BI190</f>
        <v>162</v>
      </c>
      <c r="BS190" s="6">
        <f t="shared" ref="BS190:BS219" si="447">BA190*BJ190</f>
        <v>0</v>
      </c>
      <c r="BT190" s="6">
        <f t="shared" ref="BT190:BT219" si="448">BB190*BK190</f>
        <v>0</v>
      </c>
      <c r="BU190" s="6">
        <f t="shared" ref="BU190:BU219" si="449">BC190*BL190</f>
        <v>0</v>
      </c>
    </row>
    <row r="191" spans="2:73" ht="18.75" x14ac:dyDescent="0.4">
      <c r="B191" s="147" t="s">
        <v>36</v>
      </c>
      <c r="C191" s="148"/>
      <c r="D191" s="3">
        <f t="shared" si="317"/>
        <v>10</v>
      </c>
      <c r="E191" s="3">
        <f t="shared" si="318"/>
        <v>20</v>
      </c>
      <c r="F191" s="3">
        <f t="shared" si="319"/>
        <v>30</v>
      </c>
      <c r="G191" s="3">
        <f t="shared" si="320"/>
        <v>50</v>
      </c>
      <c r="H191" s="3">
        <f t="shared" si="321"/>
        <v>70</v>
      </c>
      <c r="I191" s="3" t="str">
        <f t="shared" si="210"/>
        <v>71以上</v>
      </c>
      <c r="J191" s="3" t="str">
        <f t="shared" si="322"/>
        <v>101以上</v>
      </c>
      <c r="K191" s="3" t="s">
        <v>20</v>
      </c>
      <c r="L191" s="5">
        <f t="shared" si="409"/>
        <v>3747</v>
      </c>
      <c r="M191" s="6">
        <f t="shared" si="410"/>
        <v>10</v>
      </c>
      <c r="N191" s="6">
        <f t="shared" si="411"/>
        <v>10</v>
      </c>
      <c r="O191" s="6">
        <f t="shared" si="412"/>
        <v>10</v>
      </c>
      <c r="P191" s="6">
        <f t="shared" si="413"/>
        <v>3</v>
      </c>
      <c r="Q191" s="6">
        <f t="shared" si="414"/>
        <v>0</v>
      </c>
      <c r="R191" s="6">
        <f t="shared" si="415"/>
        <v>0</v>
      </c>
      <c r="S191" s="6">
        <f t="shared" si="416"/>
        <v>0</v>
      </c>
      <c r="T191" s="4" t="s">
        <v>16</v>
      </c>
      <c r="U191" s="6">
        <f t="shared" si="417"/>
        <v>357</v>
      </c>
      <c r="V191" s="6">
        <f t="shared" si="418"/>
        <v>79</v>
      </c>
      <c r="W191" s="6">
        <f t="shared" si="419"/>
        <v>100</v>
      </c>
      <c r="X191" s="6">
        <f t="shared" si="420"/>
        <v>118</v>
      </c>
      <c r="Y191" s="6">
        <f t="shared" si="421"/>
        <v>140</v>
      </c>
      <c r="Z191" s="6">
        <f t="shared" si="422"/>
        <v>168</v>
      </c>
      <c r="AA191" s="6">
        <f t="shared" si="423"/>
        <v>198</v>
      </c>
      <c r="AB191" s="6">
        <f t="shared" si="424"/>
        <v>0</v>
      </c>
      <c r="AC191" s="4" t="s">
        <v>19</v>
      </c>
      <c r="AD191" s="6">
        <f t="shared" si="425"/>
        <v>3390</v>
      </c>
      <c r="AE191" s="6">
        <f t="shared" si="426"/>
        <v>790</v>
      </c>
      <c r="AF191" s="6">
        <f t="shared" si="427"/>
        <v>1000</v>
      </c>
      <c r="AG191" s="6">
        <f t="shared" si="428"/>
        <v>1180</v>
      </c>
      <c r="AH191" s="6">
        <f t="shared" si="429"/>
        <v>420</v>
      </c>
      <c r="AI191" s="6">
        <f t="shared" si="430"/>
        <v>0</v>
      </c>
      <c r="AJ191" s="6">
        <f t="shared" si="431"/>
        <v>0</v>
      </c>
      <c r="AK191" s="6">
        <f t="shared" si="432"/>
        <v>0</v>
      </c>
      <c r="AL191" s="172" t="s">
        <v>37</v>
      </c>
      <c r="AM191" s="172"/>
      <c r="AN191" s="3">
        <f t="shared" si="339"/>
        <v>10</v>
      </c>
      <c r="AO191" s="3">
        <f t="shared" si="340"/>
        <v>20</v>
      </c>
      <c r="AP191" s="3">
        <f t="shared" si="341"/>
        <v>30</v>
      </c>
      <c r="AQ191" s="3">
        <f t="shared" si="342"/>
        <v>50</v>
      </c>
      <c r="AR191" s="3">
        <f t="shared" si="343"/>
        <v>100</v>
      </c>
      <c r="AS191" s="3">
        <f t="shared" si="344"/>
        <v>500</v>
      </c>
      <c r="AT191" s="3" t="str">
        <f t="shared" si="218"/>
        <v>501以上</v>
      </c>
      <c r="AU191" s="3" t="s">
        <v>33</v>
      </c>
      <c r="AV191" s="5">
        <f t="shared" si="433"/>
        <v>2246</v>
      </c>
      <c r="AW191" s="6">
        <f t="shared" si="434"/>
        <v>10</v>
      </c>
      <c r="AX191" s="6">
        <f t="shared" si="435"/>
        <v>10</v>
      </c>
      <c r="AY191" s="6">
        <f t="shared" si="436"/>
        <v>10</v>
      </c>
      <c r="AZ191" s="6">
        <f t="shared" si="437"/>
        <v>3</v>
      </c>
      <c r="BA191" s="6">
        <f t="shared" si="438"/>
        <v>0</v>
      </c>
      <c r="BB191" s="6">
        <f t="shared" si="439"/>
        <v>0</v>
      </c>
      <c r="BC191" s="6">
        <f t="shared" si="440"/>
        <v>0</v>
      </c>
      <c r="BD191" s="4" t="s">
        <v>16</v>
      </c>
      <c r="BE191" s="6">
        <f t="shared" si="441"/>
        <v>533</v>
      </c>
      <c r="BF191" s="6">
        <f t="shared" si="353"/>
        <v>0</v>
      </c>
      <c r="BG191" s="6">
        <f t="shared" si="354"/>
        <v>71</v>
      </c>
      <c r="BH191" s="6">
        <f t="shared" si="355"/>
        <v>76</v>
      </c>
      <c r="BI191" s="6">
        <f t="shared" si="356"/>
        <v>81</v>
      </c>
      <c r="BJ191" s="6">
        <f t="shared" si="357"/>
        <v>85</v>
      </c>
      <c r="BK191" s="6">
        <f t="shared" si="358"/>
        <v>94</v>
      </c>
      <c r="BL191" s="6">
        <f t="shared" si="359"/>
        <v>114</v>
      </c>
      <c r="BM191" s="4" t="s">
        <v>19</v>
      </c>
      <c r="BN191" s="6">
        <f t="shared" si="442"/>
        <v>1713</v>
      </c>
      <c r="BO191" s="6">
        <f t="shared" si="443"/>
        <v>0</v>
      </c>
      <c r="BP191" s="6">
        <f t="shared" si="444"/>
        <v>710</v>
      </c>
      <c r="BQ191" s="6">
        <f t="shared" si="445"/>
        <v>760</v>
      </c>
      <c r="BR191" s="6">
        <f t="shared" si="446"/>
        <v>243</v>
      </c>
      <c r="BS191" s="6">
        <f t="shared" si="447"/>
        <v>0</v>
      </c>
      <c r="BT191" s="6">
        <f t="shared" si="448"/>
        <v>0</v>
      </c>
      <c r="BU191" s="6">
        <f t="shared" si="449"/>
        <v>0</v>
      </c>
    </row>
    <row r="192" spans="2:73" ht="18.75" x14ac:dyDescent="0.4">
      <c r="B192" s="147" t="s">
        <v>36</v>
      </c>
      <c r="C192" s="148"/>
      <c r="D192" s="3">
        <f t="shared" si="317"/>
        <v>10</v>
      </c>
      <c r="E192" s="3">
        <f t="shared" si="318"/>
        <v>20</v>
      </c>
      <c r="F192" s="3">
        <f t="shared" si="319"/>
        <v>30</v>
      </c>
      <c r="G192" s="3">
        <f t="shared" si="320"/>
        <v>50</v>
      </c>
      <c r="H192" s="3">
        <f t="shared" si="321"/>
        <v>70</v>
      </c>
      <c r="I192" s="3" t="str">
        <f t="shared" si="210"/>
        <v>71以上</v>
      </c>
      <c r="J192" s="3" t="str">
        <f t="shared" si="322"/>
        <v>101以上</v>
      </c>
      <c r="K192" s="3" t="s">
        <v>20</v>
      </c>
      <c r="L192" s="5">
        <f t="shared" si="409"/>
        <v>3887</v>
      </c>
      <c r="M192" s="6">
        <f t="shared" si="410"/>
        <v>10</v>
      </c>
      <c r="N192" s="6">
        <f t="shared" si="411"/>
        <v>10</v>
      </c>
      <c r="O192" s="6">
        <f t="shared" si="412"/>
        <v>10</v>
      </c>
      <c r="P192" s="6">
        <f t="shared" si="413"/>
        <v>4</v>
      </c>
      <c r="Q192" s="6">
        <f t="shared" si="414"/>
        <v>0</v>
      </c>
      <c r="R192" s="6">
        <f t="shared" si="415"/>
        <v>0</v>
      </c>
      <c r="S192" s="6">
        <f t="shared" si="416"/>
        <v>0</v>
      </c>
      <c r="T192" s="4" t="s">
        <v>16</v>
      </c>
      <c r="U192" s="6">
        <f t="shared" si="417"/>
        <v>357</v>
      </c>
      <c r="V192" s="6">
        <f t="shared" si="418"/>
        <v>79</v>
      </c>
      <c r="W192" s="6">
        <f t="shared" si="419"/>
        <v>100</v>
      </c>
      <c r="X192" s="6">
        <f t="shared" si="420"/>
        <v>118</v>
      </c>
      <c r="Y192" s="6">
        <f t="shared" si="421"/>
        <v>140</v>
      </c>
      <c r="Z192" s="6">
        <f t="shared" si="422"/>
        <v>168</v>
      </c>
      <c r="AA192" s="6">
        <f t="shared" si="423"/>
        <v>198</v>
      </c>
      <c r="AB192" s="6">
        <f t="shared" si="424"/>
        <v>0</v>
      </c>
      <c r="AC192" s="4" t="s">
        <v>19</v>
      </c>
      <c r="AD192" s="6">
        <f t="shared" si="425"/>
        <v>3530</v>
      </c>
      <c r="AE192" s="6">
        <f t="shared" si="426"/>
        <v>790</v>
      </c>
      <c r="AF192" s="6">
        <f t="shared" si="427"/>
        <v>1000</v>
      </c>
      <c r="AG192" s="6">
        <f t="shared" si="428"/>
        <v>1180</v>
      </c>
      <c r="AH192" s="6">
        <f t="shared" si="429"/>
        <v>560</v>
      </c>
      <c r="AI192" s="6">
        <f t="shared" si="430"/>
        <v>0</v>
      </c>
      <c r="AJ192" s="6">
        <f t="shared" si="431"/>
        <v>0</v>
      </c>
      <c r="AK192" s="6">
        <f t="shared" si="432"/>
        <v>0</v>
      </c>
      <c r="AL192" s="172" t="s">
        <v>37</v>
      </c>
      <c r="AM192" s="172"/>
      <c r="AN192" s="3">
        <f t="shared" si="339"/>
        <v>10</v>
      </c>
      <c r="AO192" s="3">
        <f t="shared" si="340"/>
        <v>20</v>
      </c>
      <c r="AP192" s="3">
        <f t="shared" si="341"/>
        <v>30</v>
      </c>
      <c r="AQ192" s="3">
        <f t="shared" si="342"/>
        <v>50</v>
      </c>
      <c r="AR192" s="3">
        <f t="shared" si="343"/>
        <v>100</v>
      </c>
      <c r="AS192" s="3">
        <f t="shared" si="344"/>
        <v>500</v>
      </c>
      <c r="AT192" s="3" t="str">
        <f t="shared" si="218"/>
        <v>501以上</v>
      </c>
      <c r="AU192" s="3" t="s">
        <v>33</v>
      </c>
      <c r="AV192" s="5">
        <f t="shared" si="433"/>
        <v>2327</v>
      </c>
      <c r="AW192" s="6">
        <f t="shared" si="434"/>
        <v>10</v>
      </c>
      <c r="AX192" s="6">
        <f t="shared" si="435"/>
        <v>10</v>
      </c>
      <c r="AY192" s="6">
        <f t="shared" si="436"/>
        <v>10</v>
      </c>
      <c r="AZ192" s="6">
        <f t="shared" si="437"/>
        <v>4</v>
      </c>
      <c r="BA192" s="6">
        <f t="shared" si="438"/>
        <v>0</v>
      </c>
      <c r="BB192" s="6">
        <f t="shared" si="439"/>
        <v>0</v>
      </c>
      <c r="BC192" s="6">
        <f t="shared" si="440"/>
        <v>0</v>
      </c>
      <c r="BD192" s="4" t="s">
        <v>16</v>
      </c>
      <c r="BE192" s="6">
        <f t="shared" si="441"/>
        <v>533</v>
      </c>
      <c r="BF192" s="6">
        <f t="shared" si="353"/>
        <v>0</v>
      </c>
      <c r="BG192" s="6">
        <f t="shared" si="354"/>
        <v>71</v>
      </c>
      <c r="BH192" s="6">
        <f t="shared" si="355"/>
        <v>76</v>
      </c>
      <c r="BI192" s="6">
        <f t="shared" si="356"/>
        <v>81</v>
      </c>
      <c r="BJ192" s="6">
        <f t="shared" si="357"/>
        <v>85</v>
      </c>
      <c r="BK192" s="6">
        <f t="shared" si="358"/>
        <v>94</v>
      </c>
      <c r="BL192" s="6">
        <f t="shared" si="359"/>
        <v>114</v>
      </c>
      <c r="BM192" s="4" t="s">
        <v>19</v>
      </c>
      <c r="BN192" s="6">
        <f t="shared" si="442"/>
        <v>1794</v>
      </c>
      <c r="BO192" s="6">
        <f t="shared" si="443"/>
        <v>0</v>
      </c>
      <c r="BP192" s="6">
        <f t="shared" si="444"/>
        <v>710</v>
      </c>
      <c r="BQ192" s="6">
        <f t="shared" si="445"/>
        <v>760</v>
      </c>
      <c r="BR192" s="6">
        <f t="shared" si="446"/>
        <v>324</v>
      </c>
      <c r="BS192" s="6">
        <f t="shared" si="447"/>
        <v>0</v>
      </c>
      <c r="BT192" s="6">
        <f t="shared" si="448"/>
        <v>0</v>
      </c>
      <c r="BU192" s="6">
        <f t="shared" si="449"/>
        <v>0</v>
      </c>
    </row>
    <row r="193" spans="2:73" ht="18.75" x14ac:dyDescent="0.4">
      <c r="B193" s="147" t="s">
        <v>36</v>
      </c>
      <c r="C193" s="148"/>
      <c r="D193" s="3">
        <f t="shared" si="317"/>
        <v>10</v>
      </c>
      <c r="E193" s="3">
        <f t="shared" si="318"/>
        <v>20</v>
      </c>
      <c r="F193" s="3">
        <f t="shared" si="319"/>
        <v>30</v>
      </c>
      <c r="G193" s="3">
        <f t="shared" si="320"/>
        <v>50</v>
      </c>
      <c r="H193" s="3">
        <f t="shared" si="321"/>
        <v>70</v>
      </c>
      <c r="I193" s="3" t="str">
        <f t="shared" si="210"/>
        <v>71以上</v>
      </c>
      <c r="J193" s="3" t="str">
        <f t="shared" si="322"/>
        <v>101以上</v>
      </c>
      <c r="K193" s="3" t="s">
        <v>20</v>
      </c>
      <c r="L193" s="5">
        <f t="shared" si="409"/>
        <v>4027</v>
      </c>
      <c r="M193" s="6">
        <f t="shared" si="410"/>
        <v>10</v>
      </c>
      <c r="N193" s="6">
        <f t="shared" si="411"/>
        <v>10</v>
      </c>
      <c r="O193" s="6">
        <f t="shared" si="412"/>
        <v>10</v>
      </c>
      <c r="P193" s="6">
        <f t="shared" si="413"/>
        <v>5</v>
      </c>
      <c r="Q193" s="6">
        <f t="shared" si="414"/>
        <v>0</v>
      </c>
      <c r="R193" s="6">
        <f t="shared" si="415"/>
        <v>0</v>
      </c>
      <c r="S193" s="6">
        <f t="shared" si="416"/>
        <v>0</v>
      </c>
      <c r="T193" s="4" t="s">
        <v>16</v>
      </c>
      <c r="U193" s="6">
        <f t="shared" si="417"/>
        <v>357</v>
      </c>
      <c r="V193" s="6">
        <f t="shared" si="418"/>
        <v>79</v>
      </c>
      <c r="W193" s="6">
        <f t="shared" si="419"/>
        <v>100</v>
      </c>
      <c r="X193" s="6">
        <f t="shared" si="420"/>
        <v>118</v>
      </c>
      <c r="Y193" s="6">
        <f t="shared" si="421"/>
        <v>140</v>
      </c>
      <c r="Z193" s="6">
        <f t="shared" si="422"/>
        <v>168</v>
      </c>
      <c r="AA193" s="6">
        <f t="shared" si="423"/>
        <v>198</v>
      </c>
      <c r="AB193" s="6">
        <f t="shared" si="424"/>
        <v>0</v>
      </c>
      <c r="AC193" s="4" t="s">
        <v>19</v>
      </c>
      <c r="AD193" s="6">
        <f t="shared" si="425"/>
        <v>3670</v>
      </c>
      <c r="AE193" s="6">
        <f t="shared" si="426"/>
        <v>790</v>
      </c>
      <c r="AF193" s="6">
        <f t="shared" si="427"/>
        <v>1000</v>
      </c>
      <c r="AG193" s="6">
        <f t="shared" si="428"/>
        <v>1180</v>
      </c>
      <c r="AH193" s="6">
        <f t="shared" si="429"/>
        <v>700</v>
      </c>
      <c r="AI193" s="6">
        <f t="shared" si="430"/>
        <v>0</v>
      </c>
      <c r="AJ193" s="6">
        <f t="shared" si="431"/>
        <v>0</v>
      </c>
      <c r="AK193" s="6">
        <f t="shared" si="432"/>
        <v>0</v>
      </c>
      <c r="AL193" s="172" t="s">
        <v>37</v>
      </c>
      <c r="AM193" s="172"/>
      <c r="AN193" s="3">
        <f t="shared" si="339"/>
        <v>10</v>
      </c>
      <c r="AO193" s="3">
        <f t="shared" si="340"/>
        <v>20</v>
      </c>
      <c r="AP193" s="3">
        <f t="shared" si="341"/>
        <v>30</v>
      </c>
      <c r="AQ193" s="3">
        <f t="shared" si="342"/>
        <v>50</v>
      </c>
      <c r="AR193" s="3">
        <f t="shared" si="343"/>
        <v>100</v>
      </c>
      <c r="AS193" s="3">
        <f t="shared" si="344"/>
        <v>500</v>
      </c>
      <c r="AT193" s="3" t="str">
        <f t="shared" si="218"/>
        <v>501以上</v>
      </c>
      <c r="AU193" s="3" t="s">
        <v>33</v>
      </c>
      <c r="AV193" s="5">
        <f t="shared" si="433"/>
        <v>2408</v>
      </c>
      <c r="AW193" s="6">
        <f t="shared" si="434"/>
        <v>10</v>
      </c>
      <c r="AX193" s="6">
        <f t="shared" si="435"/>
        <v>10</v>
      </c>
      <c r="AY193" s="6">
        <f t="shared" si="436"/>
        <v>10</v>
      </c>
      <c r="AZ193" s="6">
        <f t="shared" si="437"/>
        <v>5</v>
      </c>
      <c r="BA193" s="6">
        <f t="shared" si="438"/>
        <v>0</v>
      </c>
      <c r="BB193" s="6">
        <f t="shared" si="439"/>
        <v>0</v>
      </c>
      <c r="BC193" s="6">
        <f t="shared" si="440"/>
        <v>0</v>
      </c>
      <c r="BD193" s="4" t="s">
        <v>16</v>
      </c>
      <c r="BE193" s="6">
        <f t="shared" si="441"/>
        <v>533</v>
      </c>
      <c r="BF193" s="6">
        <f t="shared" si="353"/>
        <v>0</v>
      </c>
      <c r="BG193" s="6">
        <f t="shared" si="354"/>
        <v>71</v>
      </c>
      <c r="BH193" s="6">
        <f t="shared" si="355"/>
        <v>76</v>
      </c>
      <c r="BI193" s="6">
        <f t="shared" si="356"/>
        <v>81</v>
      </c>
      <c r="BJ193" s="6">
        <f t="shared" si="357"/>
        <v>85</v>
      </c>
      <c r="BK193" s="6">
        <f t="shared" si="358"/>
        <v>94</v>
      </c>
      <c r="BL193" s="6">
        <f t="shared" si="359"/>
        <v>114</v>
      </c>
      <c r="BM193" s="4" t="s">
        <v>19</v>
      </c>
      <c r="BN193" s="6">
        <f t="shared" si="442"/>
        <v>1875</v>
      </c>
      <c r="BO193" s="6">
        <f t="shared" si="443"/>
        <v>0</v>
      </c>
      <c r="BP193" s="6">
        <f t="shared" si="444"/>
        <v>710</v>
      </c>
      <c r="BQ193" s="6">
        <f t="shared" si="445"/>
        <v>760</v>
      </c>
      <c r="BR193" s="6">
        <f t="shared" si="446"/>
        <v>405</v>
      </c>
      <c r="BS193" s="6">
        <f t="shared" si="447"/>
        <v>0</v>
      </c>
      <c r="BT193" s="6">
        <f t="shared" si="448"/>
        <v>0</v>
      </c>
      <c r="BU193" s="6">
        <f t="shared" si="449"/>
        <v>0</v>
      </c>
    </row>
    <row r="194" spans="2:73" ht="18.75" x14ac:dyDescent="0.4">
      <c r="B194" s="147" t="s">
        <v>36</v>
      </c>
      <c r="C194" s="148"/>
      <c r="D194" s="3">
        <f t="shared" si="317"/>
        <v>10</v>
      </c>
      <c r="E194" s="3">
        <f t="shared" si="318"/>
        <v>20</v>
      </c>
      <c r="F194" s="3">
        <f t="shared" si="319"/>
        <v>30</v>
      </c>
      <c r="G194" s="3">
        <f t="shared" si="320"/>
        <v>50</v>
      </c>
      <c r="H194" s="3">
        <f t="shared" si="321"/>
        <v>70</v>
      </c>
      <c r="I194" s="3" t="str">
        <f t="shared" si="210"/>
        <v>71以上</v>
      </c>
      <c r="J194" s="3" t="str">
        <f t="shared" si="322"/>
        <v>101以上</v>
      </c>
      <c r="K194" s="3" t="s">
        <v>20</v>
      </c>
      <c r="L194" s="5">
        <f t="shared" si="409"/>
        <v>4167</v>
      </c>
      <c r="M194" s="6">
        <f t="shared" si="410"/>
        <v>10</v>
      </c>
      <c r="N194" s="6">
        <f t="shared" si="411"/>
        <v>10</v>
      </c>
      <c r="O194" s="6">
        <f t="shared" si="412"/>
        <v>10</v>
      </c>
      <c r="P194" s="6">
        <f t="shared" si="413"/>
        <v>6</v>
      </c>
      <c r="Q194" s="6">
        <f t="shared" si="414"/>
        <v>0</v>
      </c>
      <c r="R194" s="6">
        <f t="shared" si="415"/>
        <v>0</v>
      </c>
      <c r="S194" s="6">
        <f t="shared" si="416"/>
        <v>0</v>
      </c>
      <c r="T194" s="4" t="s">
        <v>16</v>
      </c>
      <c r="U194" s="6">
        <f t="shared" si="417"/>
        <v>357</v>
      </c>
      <c r="V194" s="6">
        <f t="shared" si="418"/>
        <v>79</v>
      </c>
      <c r="W194" s="6">
        <f t="shared" si="419"/>
        <v>100</v>
      </c>
      <c r="X194" s="6">
        <f t="shared" si="420"/>
        <v>118</v>
      </c>
      <c r="Y194" s="6">
        <f t="shared" si="421"/>
        <v>140</v>
      </c>
      <c r="Z194" s="6">
        <f t="shared" si="422"/>
        <v>168</v>
      </c>
      <c r="AA194" s="6">
        <f t="shared" si="423"/>
        <v>198</v>
      </c>
      <c r="AB194" s="6">
        <f t="shared" si="424"/>
        <v>0</v>
      </c>
      <c r="AC194" s="4" t="s">
        <v>19</v>
      </c>
      <c r="AD194" s="6">
        <f t="shared" si="425"/>
        <v>3810</v>
      </c>
      <c r="AE194" s="6">
        <f t="shared" si="426"/>
        <v>790</v>
      </c>
      <c r="AF194" s="6">
        <f t="shared" si="427"/>
        <v>1000</v>
      </c>
      <c r="AG194" s="6">
        <f t="shared" si="428"/>
        <v>1180</v>
      </c>
      <c r="AH194" s="6">
        <f t="shared" si="429"/>
        <v>840</v>
      </c>
      <c r="AI194" s="6">
        <f t="shared" si="430"/>
        <v>0</v>
      </c>
      <c r="AJ194" s="6">
        <f t="shared" si="431"/>
        <v>0</v>
      </c>
      <c r="AK194" s="6">
        <f t="shared" si="432"/>
        <v>0</v>
      </c>
      <c r="AL194" s="172" t="s">
        <v>37</v>
      </c>
      <c r="AM194" s="172"/>
      <c r="AN194" s="3">
        <f t="shared" si="339"/>
        <v>10</v>
      </c>
      <c r="AO194" s="3">
        <f t="shared" si="340"/>
        <v>20</v>
      </c>
      <c r="AP194" s="3">
        <f t="shared" si="341"/>
        <v>30</v>
      </c>
      <c r="AQ194" s="3">
        <f t="shared" si="342"/>
        <v>50</v>
      </c>
      <c r="AR194" s="3">
        <f t="shared" si="343"/>
        <v>100</v>
      </c>
      <c r="AS194" s="3">
        <f t="shared" si="344"/>
        <v>500</v>
      </c>
      <c r="AT194" s="3" t="str">
        <f t="shared" si="218"/>
        <v>501以上</v>
      </c>
      <c r="AU194" s="3" t="s">
        <v>33</v>
      </c>
      <c r="AV194" s="5">
        <f t="shared" si="433"/>
        <v>2489</v>
      </c>
      <c r="AW194" s="6">
        <f t="shared" si="434"/>
        <v>10</v>
      </c>
      <c r="AX194" s="6">
        <f t="shared" si="435"/>
        <v>10</v>
      </c>
      <c r="AY194" s="6">
        <f t="shared" si="436"/>
        <v>10</v>
      </c>
      <c r="AZ194" s="6">
        <f t="shared" si="437"/>
        <v>6</v>
      </c>
      <c r="BA194" s="6">
        <f t="shared" si="438"/>
        <v>0</v>
      </c>
      <c r="BB194" s="6">
        <f t="shared" si="439"/>
        <v>0</v>
      </c>
      <c r="BC194" s="6">
        <f t="shared" si="440"/>
        <v>0</v>
      </c>
      <c r="BD194" s="4" t="s">
        <v>16</v>
      </c>
      <c r="BE194" s="6">
        <f t="shared" si="441"/>
        <v>533</v>
      </c>
      <c r="BF194" s="6">
        <f t="shared" si="353"/>
        <v>0</v>
      </c>
      <c r="BG194" s="6">
        <f t="shared" si="354"/>
        <v>71</v>
      </c>
      <c r="BH194" s="6">
        <f t="shared" si="355"/>
        <v>76</v>
      </c>
      <c r="BI194" s="6">
        <f t="shared" si="356"/>
        <v>81</v>
      </c>
      <c r="BJ194" s="6">
        <f t="shared" si="357"/>
        <v>85</v>
      </c>
      <c r="BK194" s="6">
        <f t="shared" si="358"/>
        <v>94</v>
      </c>
      <c r="BL194" s="6">
        <f t="shared" si="359"/>
        <v>114</v>
      </c>
      <c r="BM194" s="4" t="s">
        <v>19</v>
      </c>
      <c r="BN194" s="6">
        <f t="shared" si="442"/>
        <v>1956</v>
      </c>
      <c r="BO194" s="6">
        <f t="shared" si="443"/>
        <v>0</v>
      </c>
      <c r="BP194" s="6">
        <f t="shared" si="444"/>
        <v>710</v>
      </c>
      <c r="BQ194" s="6">
        <f t="shared" si="445"/>
        <v>760</v>
      </c>
      <c r="BR194" s="6">
        <f t="shared" si="446"/>
        <v>486</v>
      </c>
      <c r="BS194" s="6">
        <f t="shared" si="447"/>
        <v>0</v>
      </c>
      <c r="BT194" s="6">
        <f t="shared" si="448"/>
        <v>0</v>
      </c>
      <c r="BU194" s="6">
        <f t="shared" si="449"/>
        <v>0</v>
      </c>
    </row>
    <row r="195" spans="2:73" ht="18.75" x14ac:dyDescent="0.4">
      <c r="B195" s="147" t="s">
        <v>36</v>
      </c>
      <c r="C195" s="148"/>
      <c r="D195" s="3">
        <f t="shared" si="317"/>
        <v>10</v>
      </c>
      <c r="E195" s="3">
        <f t="shared" si="318"/>
        <v>20</v>
      </c>
      <c r="F195" s="3">
        <f t="shared" si="319"/>
        <v>30</v>
      </c>
      <c r="G195" s="3">
        <f t="shared" si="320"/>
        <v>50</v>
      </c>
      <c r="H195" s="3">
        <f t="shared" si="321"/>
        <v>70</v>
      </c>
      <c r="I195" s="3" t="str">
        <f t="shared" ref="I195:I248" si="450">H195+1&amp;"以上"</f>
        <v>71以上</v>
      </c>
      <c r="J195" s="3" t="str">
        <f t="shared" si="322"/>
        <v>101以上</v>
      </c>
      <c r="K195" s="3" t="s">
        <v>20</v>
      </c>
      <c r="L195" s="5">
        <f t="shared" si="409"/>
        <v>4307</v>
      </c>
      <c r="M195" s="6">
        <f t="shared" si="410"/>
        <v>10</v>
      </c>
      <c r="N195" s="6">
        <f t="shared" si="411"/>
        <v>10</v>
      </c>
      <c r="O195" s="6">
        <f t="shared" si="412"/>
        <v>10</v>
      </c>
      <c r="P195" s="6">
        <f t="shared" si="413"/>
        <v>7</v>
      </c>
      <c r="Q195" s="6">
        <f t="shared" si="414"/>
        <v>0</v>
      </c>
      <c r="R195" s="6">
        <f t="shared" si="415"/>
        <v>0</v>
      </c>
      <c r="S195" s="6">
        <f t="shared" si="416"/>
        <v>0</v>
      </c>
      <c r="T195" s="4" t="s">
        <v>16</v>
      </c>
      <c r="U195" s="6">
        <f t="shared" si="417"/>
        <v>357</v>
      </c>
      <c r="V195" s="6">
        <f t="shared" si="418"/>
        <v>79</v>
      </c>
      <c r="W195" s="6">
        <f t="shared" si="419"/>
        <v>100</v>
      </c>
      <c r="X195" s="6">
        <f t="shared" si="420"/>
        <v>118</v>
      </c>
      <c r="Y195" s="6">
        <f t="shared" si="421"/>
        <v>140</v>
      </c>
      <c r="Z195" s="6">
        <f t="shared" si="422"/>
        <v>168</v>
      </c>
      <c r="AA195" s="6">
        <f t="shared" si="423"/>
        <v>198</v>
      </c>
      <c r="AB195" s="6">
        <f t="shared" si="424"/>
        <v>0</v>
      </c>
      <c r="AC195" s="4" t="s">
        <v>19</v>
      </c>
      <c r="AD195" s="6">
        <f t="shared" si="425"/>
        <v>3950</v>
      </c>
      <c r="AE195" s="6">
        <f t="shared" si="426"/>
        <v>790</v>
      </c>
      <c r="AF195" s="6">
        <f t="shared" si="427"/>
        <v>1000</v>
      </c>
      <c r="AG195" s="6">
        <f t="shared" si="428"/>
        <v>1180</v>
      </c>
      <c r="AH195" s="6">
        <f t="shared" si="429"/>
        <v>980</v>
      </c>
      <c r="AI195" s="6">
        <f t="shared" si="430"/>
        <v>0</v>
      </c>
      <c r="AJ195" s="6">
        <f t="shared" si="431"/>
        <v>0</v>
      </c>
      <c r="AK195" s="6">
        <f t="shared" si="432"/>
        <v>0</v>
      </c>
      <c r="AL195" s="172" t="s">
        <v>37</v>
      </c>
      <c r="AM195" s="172"/>
      <c r="AN195" s="3">
        <f t="shared" si="339"/>
        <v>10</v>
      </c>
      <c r="AO195" s="3">
        <f t="shared" si="340"/>
        <v>20</v>
      </c>
      <c r="AP195" s="3">
        <f t="shared" si="341"/>
        <v>30</v>
      </c>
      <c r="AQ195" s="3">
        <f t="shared" si="342"/>
        <v>50</v>
      </c>
      <c r="AR195" s="3">
        <f t="shared" si="343"/>
        <v>100</v>
      </c>
      <c r="AS195" s="3">
        <f t="shared" si="344"/>
        <v>500</v>
      </c>
      <c r="AT195" s="3" t="str">
        <f t="shared" ref="AT195:AT248" si="451">AS195+1&amp;"以上"</f>
        <v>501以上</v>
      </c>
      <c r="AU195" s="3" t="s">
        <v>33</v>
      </c>
      <c r="AV195" s="5">
        <f t="shared" si="433"/>
        <v>2570</v>
      </c>
      <c r="AW195" s="6">
        <f t="shared" si="434"/>
        <v>10</v>
      </c>
      <c r="AX195" s="6">
        <f t="shared" si="435"/>
        <v>10</v>
      </c>
      <c r="AY195" s="6">
        <f t="shared" si="436"/>
        <v>10</v>
      </c>
      <c r="AZ195" s="6">
        <f t="shared" si="437"/>
        <v>7</v>
      </c>
      <c r="BA195" s="6">
        <f t="shared" si="438"/>
        <v>0</v>
      </c>
      <c r="BB195" s="6">
        <f t="shared" si="439"/>
        <v>0</v>
      </c>
      <c r="BC195" s="6">
        <f t="shared" si="440"/>
        <v>0</v>
      </c>
      <c r="BD195" s="4" t="s">
        <v>16</v>
      </c>
      <c r="BE195" s="6">
        <f t="shared" si="441"/>
        <v>533</v>
      </c>
      <c r="BF195" s="6">
        <f t="shared" si="353"/>
        <v>0</v>
      </c>
      <c r="BG195" s="6">
        <f t="shared" si="354"/>
        <v>71</v>
      </c>
      <c r="BH195" s="6">
        <f t="shared" si="355"/>
        <v>76</v>
      </c>
      <c r="BI195" s="6">
        <f t="shared" si="356"/>
        <v>81</v>
      </c>
      <c r="BJ195" s="6">
        <f t="shared" si="357"/>
        <v>85</v>
      </c>
      <c r="BK195" s="6">
        <f t="shared" si="358"/>
        <v>94</v>
      </c>
      <c r="BL195" s="6">
        <f t="shared" si="359"/>
        <v>114</v>
      </c>
      <c r="BM195" s="4" t="s">
        <v>19</v>
      </c>
      <c r="BN195" s="6">
        <f t="shared" si="442"/>
        <v>2037</v>
      </c>
      <c r="BO195" s="6">
        <f t="shared" si="443"/>
        <v>0</v>
      </c>
      <c r="BP195" s="6">
        <f t="shared" si="444"/>
        <v>710</v>
      </c>
      <c r="BQ195" s="6">
        <f t="shared" si="445"/>
        <v>760</v>
      </c>
      <c r="BR195" s="6">
        <f t="shared" si="446"/>
        <v>567</v>
      </c>
      <c r="BS195" s="6">
        <f t="shared" si="447"/>
        <v>0</v>
      </c>
      <c r="BT195" s="6">
        <f t="shared" si="448"/>
        <v>0</v>
      </c>
      <c r="BU195" s="6">
        <f t="shared" si="449"/>
        <v>0</v>
      </c>
    </row>
    <row r="196" spans="2:73" ht="18.75" x14ac:dyDescent="0.4">
      <c r="B196" s="147" t="s">
        <v>36</v>
      </c>
      <c r="C196" s="148"/>
      <c r="D196" s="3">
        <f t="shared" si="317"/>
        <v>10</v>
      </c>
      <c r="E196" s="3">
        <f t="shared" si="318"/>
        <v>20</v>
      </c>
      <c r="F196" s="3">
        <f t="shared" si="319"/>
        <v>30</v>
      </c>
      <c r="G196" s="3">
        <f t="shared" si="320"/>
        <v>50</v>
      </c>
      <c r="H196" s="3">
        <f t="shared" si="321"/>
        <v>70</v>
      </c>
      <c r="I196" s="3" t="str">
        <f t="shared" si="450"/>
        <v>71以上</v>
      </c>
      <c r="J196" s="3" t="str">
        <f t="shared" si="322"/>
        <v>101以上</v>
      </c>
      <c r="K196" s="3" t="s">
        <v>20</v>
      </c>
      <c r="L196" s="5">
        <f t="shared" si="409"/>
        <v>4447</v>
      </c>
      <c r="M196" s="6">
        <f t="shared" si="410"/>
        <v>10</v>
      </c>
      <c r="N196" s="6">
        <f t="shared" si="411"/>
        <v>10</v>
      </c>
      <c r="O196" s="6">
        <f t="shared" si="412"/>
        <v>10</v>
      </c>
      <c r="P196" s="6">
        <f t="shared" si="413"/>
        <v>8</v>
      </c>
      <c r="Q196" s="6">
        <f t="shared" si="414"/>
        <v>0</v>
      </c>
      <c r="R196" s="6">
        <f t="shared" si="415"/>
        <v>0</v>
      </c>
      <c r="S196" s="6">
        <f t="shared" si="416"/>
        <v>0</v>
      </c>
      <c r="T196" s="4" t="s">
        <v>16</v>
      </c>
      <c r="U196" s="6">
        <f t="shared" si="417"/>
        <v>357</v>
      </c>
      <c r="V196" s="6">
        <f t="shared" si="418"/>
        <v>79</v>
      </c>
      <c r="W196" s="6">
        <f t="shared" si="419"/>
        <v>100</v>
      </c>
      <c r="X196" s="6">
        <f t="shared" si="420"/>
        <v>118</v>
      </c>
      <c r="Y196" s="6">
        <f t="shared" si="421"/>
        <v>140</v>
      </c>
      <c r="Z196" s="6">
        <f t="shared" si="422"/>
        <v>168</v>
      </c>
      <c r="AA196" s="6">
        <f t="shared" si="423"/>
        <v>198</v>
      </c>
      <c r="AB196" s="6">
        <f t="shared" si="424"/>
        <v>0</v>
      </c>
      <c r="AC196" s="4" t="s">
        <v>19</v>
      </c>
      <c r="AD196" s="6">
        <f t="shared" si="425"/>
        <v>4090</v>
      </c>
      <c r="AE196" s="6">
        <f t="shared" si="426"/>
        <v>790</v>
      </c>
      <c r="AF196" s="6">
        <f t="shared" si="427"/>
        <v>1000</v>
      </c>
      <c r="AG196" s="6">
        <f t="shared" si="428"/>
        <v>1180</v>
      </c>
      <c r="AH196" s="6">
        <f t="shared" si="429"/>
        <v>1120</v>
      </c>
      <c r="AI196" s="6">
        <f t="shared" si="430"/>
        <v>0</v>
      </c>
      <c r="AJ196" s="6">
        <f t="shared" si="431"/>
        <v>0</v>
      </c>
      <c r="AK196" s="6">
        <f t="shared" si="432"/>
        <v>0</v>
      </c>
      <c r="AL196" s="172" t="s">
        <v>37</v>
      </c>
      <c r="AM196" s="172"/>
      <c r="AN196" s="3">
        <f t="shared" si="339"/>
        <v>10</v>
      </c>
      <c r="AO196" s="3">
        <f t="shared" si="340"/>
        <v>20</v>
      </c>
      <c r="AP196" s="3">
        <f t="shared" si="341"/>
        <v>30</v>
      </c>
      <c r="AQ196" s="3">
        <f t="shared" si="342"/>
        <v>50</v>
      </c>
      <c r="AR196" s="3">
        <f t="shared" si="343"/>
        <v>100</v>
      </c>
      <c r="AS196" s="3">
        <f t="shared" si="344"/>
        <v>500</v>
      </c>
      <c r="AT196" s="3" t="str">
        <f t="shared" si="451"/>
        <v>501以上</v>
      </c>
      <c r="AU196" s="3" t="s">
        <v>33</v>
      </c>
      <c r="AV196" s="5">
        <f t="shared" si="433"/>
        <v>2651</v>
      </c>
      <c r="AW196" s="6">
        <f t="shared" si="434"/>
        <v>10</v>
      </c>
      <c r="AX196" s="6">
        <f t="shared" si="435"/>
        <v>10</v>
      </c>
      <c r="AY196" s="6">
        <f t="shared" si="436"/>
        <v>10</v>
      </c>
      <c r="AZ196" s="6">
        <f t="shared" si="437"/>
        <v>8</v>
      </c>
      <c r="BA196" s="6">
        <f t="shared" si="438"/>
        <v>0</v>
      </c>
      <c r="BB196" s="6">
        <f t="shared" si="439"/>
        <v>0</v>
      </c>
      <c r="BC196" s="6">
        <f t="shared" si="440"/>
        <v>0</v>
      </c>
      <c r="BD196" s="4" t="s">
        <v>16</v>
      </c>
      <c r="BE196" s="6">
        <f t="shared" si="441"/>
        <v>533</v>
      </c>
      <c r="BF196" s="6">
        <f t="shared" si="353"/>
        <v>0</v>
      </c>
      <c r="BG196" s="6">
        <f t="shared" si="354"/>
        <v>71</v>
      </c>
      <c r="BH196" s="6">
        <f t="shared" si="355"/>
        <v>76</v>
      </c>
      <c r="BI196" s="6">
        <f t="shared" si="356"/>
        <v>81</v>
      </c>
      <c r="BJ196" s="6">
        <f t="shared" si="357"/>
        <v>85</v>
      </c>
      <c r="BK196" s="6">
        <f t="shared" si="358"/>
        <v>94</v>
      </c>
      <c r="BL196" s="6">
        <f t="shared" si="359"/>
        <v>114</v>
      </c>
      <c r="BM196" s="4" t="s">
        <v>19</v>
      </c>
      <c r="BN196" s="6">
        <f t="shared" si="442"/>
        <v>2118</v>
      </c>
      <c r="BO196" s="6">
        <f t="shared" si="443"/>
        <v>0</v>
      </c>
      <c r="BP196" s="6">
        <f t="shared" si="444"/>
        <v>710</v>
      </c>
      <c r="BQ196" s="6">
        <f t="shared" si="445"/>
        <v>760</v>
      </c>
      <c r="BR196" s="6">
        <f t="shared" si="446"/>
        <v>648</v>
      </c>
      <c r="BS196" s="6">
        <f t="shared" si="447"/>
        <v>0</v>
      </c>
      <c r="BT196" s="6">
        <f t="shared" si="448"/>
        <v>0</v>
      </c>
      <c r="BU196" s="6">
        <f t="shared" si="449"/>
        <v>0</v>
      </c>
    </row>
    <row r="197" spans="2:73" ht="18.75" x14ac:dyDescent="0.4">
      <c r="B197" s="147" t="s">
        <v>36</v>
      </c>
      <c r="C197" s="148"/>
      <c r="D197" s="3">
        <f t="shared" si="317"/>
        <v>10</v>
      </c>
      <c r="E197" s="3">
        <f t="shared" si="318"/>
        <v>20</v>
      </c>
      <c r="F197" s="3">
        <f t="shared" si="319"/>
        <v>30</v>
      </c>
      <c r="G197" s="3">
        <f t="shared" si="320"/>
        <v>50</v>
      </c>
      <c r="H197" s="3">
        <f t="shared" si="321"/>
        <v>70</v>
      </c>
      <c r="I197" s="3" t="str">
        <f t="shared" si="450"/>
        <v>71以上</v>
      </c>
      <c r="J197" s="3" t="str">
        <f t="shared" si="322"/>
        <v>101以上</v>
      </c>
      <c r="K197" s="3" t="s">
        <v>20</v>
      </c>
      <c r="L197" s="5">
        <f t="shared" si="409"/>
        <v>4587</v>
      </c>
      <c r="M197" s="6">
        <f t="shared" si="410"/>
        <v>10</v>
      </c>
      <c r="N197" s="6">
        <f t="shared" si="411"/>
        <v>10</v>
      </c>
      <c r="O197" s="6">
        <f t="shared" si="412"/>
        <v>10</v>
      </c>
      <c r="P197" s="6">
        <f t="shared" si="413"/>
        <v>9</v>
      </c>
      <c r="Q197" s="6">
        <f t="shared" si="414"/>
        <v>0</v>
      </c>
      <c r="R197" s="6">
        <f t="shared" si="415"/>
        <v>0</v>
      </c>
      <c r="S197" s="6">
        <f t="shared" si="416"/>
        <v>0</v>
      </c>
      <c r="T197" s="4" t="s">
        <v>16</v>
      </c>
      <c r="U197" s="6">
        <f t="shared" si="417"/>
        <v>357</v>
      </c>
      <c r="V197" s="6">
        <f t="shared" si="418"/>
        <v>79</v>
      </c>
      <c r="W197" s="6">
        <f t="shared" si="419"/>
        <v>100</v>
      </c>
      <c r="X197" s="6">
        <f t="shared" si="420"/>
        <v>118</v>
      </c>
      <c r="Y197" s="6">
        <f t="shared" si="421"/>
        <v>140</v>
      </c>
      <c r="Z197" s="6">
        <f t="shared" si="422"/>
        <v>168</v>
      </c>
      <c r="AA197" s="6">
        <f t="shared" si="423"/>
        <v>198</v>
      </c>
      <c r="AB197" s="6">
        <f t="shared" si="424"/>
        <v>0</v>
      </c>
      <c r="AC197" s="4" t="s">
        <v>19</v>
      </c>
      <c r="AD197" s="6">
        <f t="shared" si="425"/>
        <v>4230</v>
      </c>
      <c r="AE197" s="6">
        <f t="shared" si="426"/>
        <v>790</v>
      </c>
      <c r="AF197" s="6">
        <f t="shared" si="427"/>
        <v>1000</v>
      </c>
      <c r="AG197" s="6">
        <f t="shared" si="428"/>
        <v>1180</v>
      </c>
      <c r="AH197" s="6">
        <f t="shared" si="429"/>
        <v>1260</v>
      </c>
      <c r="AI197" s="6">
        <f t="shared" si="430"/>
        <v>0</v>
      </c>
      <c r="AJ197" s="6">
        <f t="shared" si="431"/>
        <v>0</v>
      </c>
      <c r="AK197" s="6">
        <f t="shared" si="432"/>
        <v>0</v>
      </c>
      <c r="AL197" s="172" t="s">
        <v>37</v>
      </c>
      <c r="AM197" s="172"/>
      <c r="AN197" s="3">
        <f t="shared" si="339"/>
        <v>10</v>
      </c>
      <c r="AO197" s="3">
        <f t="shared" si="340"/>
        <v>20</v>
      </c>
      <c r="AP197" s="3">
        <f t="shared" si="341"/>
        <v>30</v>
      </c>
      <c r="AQ197" s="3">
        <f t="shared" si="342"/>
        <v>50</v>
      </c>
      <c r="AR197" s="3">
        <f t="shared" si="343"/>
        <v>100</v>
      </c>
      <c r="AS197" s="3">
        <f t="shared" si="344"/>
        <v>500</v>
      </c>
      <c r="AT197" s="3" t="str">
        <f t="shared" si="451"/>
        <v>501以上</v>
      </c>
      <c r="AU197" s="3" t="s">
        <v>33</v>
      </c>
      <c r="AV197" s="5">
        <f t="shared" si="433"/>
        <v>2732</v>
      </c>
      <c r="AW197" s="6">
        <f t="shared" si="434"/>
        <v>10</v>
      </c>
      <c r="AX197" s="6">
        <f t="shared" si="435"/>
        <v>10</v>
      </c>
      <c r="AY197" s="6">
        <f t="shared" si="436"/>
        <v>10</v>
      </c>
      <c r="AZ197" s="6">
        <f t="shared" si="437"/>
        <v>9</v>
      </c>
      <c r="BA197" s="6">
        <f t="shared" si="438"/>
        <v>0</v>
      </c>
      <c r="BB197" s="6">
        <f t="shared" si="439"/>
        <v>0</v>
      </c>
      <c r="BC197" s="6">
        <f t="shared" si="440"/>
        <v>0</v>
      </c>
      <c r="BD197" s="4" t="s">
        <v>16</v>
      </c>
      <c r="BE197" s="6">
        <f t="shared" si="441"/>
        <v>533</v>
      </c>
      <c r="BF197" s="6">
        <f t="shared" si="353"/>
        <v>0</v>
      </c>
      <c r="BG197" s="6">
        <f t="shared" si="354"/>
        <v>71</v>
      </c>
      <c r="BH197" s="6">
        <f t="shared" si="355"/>
        <v>76</v>
      </c>
      <c r="BI197" s="6">
        <f t="shared" si="356"/>
        <v>81</v>
      </c>
      <c r="BJ197" s="6">
        <f t="shared" si="357"/>
        <v>85</v>
      </c>
      <c r="BK197" s="6">
        <f t="shared" si="358"/>
        <v>94</v>
      </c>
      <c r="BL197" s="6">
        <f t="shared" si="359"/>
        <v>114</v>
      </c>
      <c r="BM197" s="4" t="s">
        <v>19</v>
      </c>
      <c r="BN197" s="6">
        <f t="shared" si="442"/>
        <v>2199</v>
      </c>
      <c r="BO197" s="6">
        <f t="shared" si="443"/>
        <v>0</v>
      </c>
      <c r="BP197" s="6">
        <f t="shared" si="444"/>
        <v>710</v>
      </c>
      <c r="BQ197" s="6">
        <f t="shared" si="445"/>
        <v>760</v>
      </c>
      <c r="BR197" s="6">
        <f t="shared" si="446"/>
        <v>729</v>
      </c>
      <c r="BS197" s="6">
        <f t="shared" si="447"/>
        <v>0</v>
      </c>
      <c r="BT197" s="6">
        <f t="shared" si="448"/>
        <v>0</v>
      </c>
      <c r="BU197" s="6">
        <f t="shared" si="449"/>
        <v>0</v>
      </c>
    </row>
    <row r="198" spans="2:73" ht="18.75" x14ac:dyDescent="0.4">
      <c r="B198" s="147" t="s">
        <v>36</v>
      </c>
      <c r="C198" s="148"/>
      <c r="D198" s="3">
        <f t="shared" si="317"/>
        <v>10</v>
      </c>
      <c r="E198" s="3">
        <f t="shared" si="318"/>
        <v>20</v>
      </c>
      <c r="F198" s="3">
        <f t="shared" si="319"/>
        <v>30</v>
      </c>
      <c r="G198" s="3">
        <f t="shared" si="320"/>
        <v>50</v>
      </c>
      <c r="H198" s="3">
        <f t="shared" si="321"/>
        <v>70</v>
      </c>
      <c r="I198" s="3" t="str">
        <f t="shared" si="450"/>
        <v>71以上</v>
      </c>
      <c r="J198" s="3" t="str">
        <f t="shared" si="322"/>
        <v>101以上</v>
      </c>
      <c r="K198" s="3" t="s">
        <v>20</v>
      </c>
      <c r="L198" s="5">
        <f t="shared" si="409"/>
        <v>4727</v>
      </c>
      <c r="M198" s="6">
        <f t="shared" si="410"/>
        <v>10</v>
      </c>
      <c r="N198" s="6">
        <f t="shared" si="411"/>
        <v>10</v>
      </c>
      <c r="O198" s="6">
        <f t="shared" si="412"/>
        <v>10</v>
      </c>
      <c r="P198" s="6">
        <f t="shared" si="413"/>
        <v>10</v>
      </c>
      <c r="Q198" s="6">
        <f t="shared" si="414"/>
        <v>0</v>
      </c>
      <c r="R198" s="6">
        <f t="shared" si="415"/>
        <v>0</v>
      </c>
      <c r="S198" s="6">
        <f t="shared" si="416"/>
        <v>0</v>
      </c>
      <c r="T198" s="4" t="s">
        <v>16</v>
      </c>
      <c r="U198" s="6">
        <f t="shared" si="417"/>
        <v>357</v>
      </c>
      <c r="V198" s="6">
        <f t="shared" si="418"/>
        <v>79</v>
      </c>
      <c r="W198" s="6">
        <f t="shared" si="419"/>
        <v>100</v>
      </c>
      <c r="X198" s="6">
        <f t="shared" si="420"/>
        <v>118</v>
      </c>
      <c r="Y198" s="6">
        <f t="shared" si="421"/>
        <v>140</v>
      </c>
      <c r="Z198" s="6">
        <f t="shared" si="422"/>
        <v>168</v>
      </c>
      <c r="AA198" s="6">
        <f t="shared" si="423"/>
        <v>198</v>
      </c>
      <c r="AB198" s="6">
        <f t="shared" si="424"/>
        <v>0</v>
      </c>
      <c r="AC198" s="4" t="s">
        <v>19</v>
      </c>
      <c r="AD198" s="6">
        <f t="shared" si="425"/>
        <v>4370</v>
      </c>
      <c r="AE198" s="6">
        <f t="shared" si="426"/>
        <v>790</v>
      </c>
      <c r="AF198" s="6">
        <f t="shared" si="427"/>
        <v>1000</v>
      </c>
      <c r="AG198" s="6">
        <f t="shared" si="428"/>
        <v>1180</v>
      </c>
      <c r="AH198" s="6">
        <f t="shared" si="429"/>
        <v>1400</v>
      </c>
      <c r="AI198" s="6">
        <f t="shared" si="430"/>
        <v>0</v>
      </c>
      <c r="AJ198" s="6">
        <f t="shared" si="431"/>
        <v>0</v>
      </c>
      <c r="AK198" s="6">
        <f t="shared" si="432"/>
        <v>0</v>
      </c>
      <c r="AL198" s="172" t="s">
        <v>37</v>
      </c>
      <c r="AM198" s="172"/>
      <c r="AN198" s="3">
        <f t="shared" si="339"/>
        <v>10</v>
      </c>
      <c r="AO198" s="3">
        <f t="shared" si="340"/>
        <v>20</v>
      </c>
      <c r="AP198" s="3">
        <f t="shared" si="341"/>
        <v>30</v>
      </c>
      <c r="AQ198" s="3">
        <f t="shared" si="342"/>
        <v>50</v>
      </c>
      <c r="AR198" s="3">
        <f t="shared" si="343"/>
        <v>100</v>
      </c>
      <c r="AS198" s="3">
        <f t="shared" si="344"/>
        <v>500</v>
      </c>
      <c r="AT198" s="3" t="str">
        <f t="shared" si="451"/>
        <v>501以上</v>
      </c>
      <c r="AU198" s="3" t="s">
        <v>33</v>
      </c>
      <c r="AV198" s="5">
        <f t="shared" si="433"/>
        <v>2813</v>
      </c>
      <c r="AW198" s="6">
        <f t="shared" si="434"/>
        <v>10</v>
      </c>
      <c r="AX198" s="6">
        <f t="shared" si="435"/>
        <v>10</v>
      </c>
      <c r="AY198" s="6">
        <f t="shared" si="436"/>
        <v>10</v>
      </c>
      <c r="AZ198" s="6">
        <f t="shared" si="437"/>
        <v>10</v>
      </c>
      <c r="BA198" s="6">
        <f t="shared" si="438"/>
        <v>0</v>
      </c>
      <c r="BB198" s="6">
        <f t="shared" si="439"/>
        <v>0</v>
      </c>
      <c r="BC198" s="6">
        <f t="shared" si="440"/>
        <v>0</v>
      </c>
      <c r="BD198" s="4" t="s">
        <v>16</v>
      </c>
      <c r="BE198" s="6">
        <f t="shared" si="441"/>
        <v>533</v>
      </c>
      <c r="BF198" s="6">
        <f t="shared" si="353"/>
        <v>0</v>
      </c>
      <c r="BG198" s="6">
        <f t="shared" si="354"/>
        <v>71</v>
      </c>
      <c r="BH198" s="6">
        <f t="shared" si="355"/>
        <v>76</v>
      </c>
      <c r="BI198" s="6">
        <f t="shared" si="356"/>
        <v>81</v>
      </c>
      <c r="BJ198" s="6">
        <f t="shared" si="357"/>
        <v>85</v>
      </c>
      <c r="BK198" s="6">
        <f t="shared" si="358"/>
        <v>94</v>
      </c>
      <c r="BL198" s="6">
        <f t="shared" si="359"/>
        <v>114</v>
      </c>
      <c r="BM198" s="4" t="s">
        <v>19</v>
      </c>
      <c r="BN198" s="6">
        <f t="shared" si="442"/>
        <v>2280</v>
      </c>
      <c r="BO198" s="6">
        <f t="shared" si="443"/>
        <v>0</v>
      </c>
      <c r="BP198" s="6">
        <f t="shared" si="444"/>
        <v>710</v>
      </c>
      <c r="BQ198" s="6">
        <f t="shared" si="445"/>
        <v>760</v>
      </c>
      <c r="BR198" s="6">
        <f t="shared" si="446"/>
        <v>810</v>
      </c>
      <c r="BS198" s="6">
        <f t="shared" si="447"/>
        <v>0</v>
      </c>
      <c r="BT198" s="6">
        <f t="shared" si="448"/>
        <v>0</v>
      </c>
      <c r="BU198" s="6">
        <f t="shared" si="449"/>
        <v>0</v>
      </c>
    </row>
    <row r="199" spans="2:73" ht="18.75" x14ac:dyDescent="0.4">
      <c r="B199" s="147" t="s">
        <v>36</v>
      </c>
      <c r="C199" s="148"/>
      <c r="D199" s="3">
        <f t="shared" si="317"/>
        <v>10</v>
      </c>
      <c r="E199" s="3">
        <f t="shared" si="318"/>
        <v>20</v>
      </c>
      <c r="F199" s="3">
        <f t="shared" si="319"/>
        <v>30</v>
      </c>
      <c r="G199" s="3">
        <f t="shared" si="320"/>
        <v>50</v>
      </c>
      <c r="H199" s="3">
        <f t="shared" si="321"/>
        <v>70</v>
      </c>
      <c r="I199" s="3" t="str">
        <f t="shared" si="450"/>
        <v>71以上</v>
      </c>
      <c r="J199" s="3" t="str">
        <f t="shared" si="322"/>
        <v>101以上</v>
      </c>
      <c r="K199" s="3" t="s">
        <v>20</v>
      </c>
      <c r="L199" s="5">
        <f t="shared" si="409"/>
        <v>4867</v>
      </c>
      <c r="M199" s="6">
        <f t="shared" si="410"/>
        <v>10</v>
      </c>
      <c r="N199" s="6">
        <f t="shared" si="411"/>
        <v>10</v>
      </c>
      <c r="O199" s="6">
        <f t="shared" si="412"/>
        <v>10</v>
      </c>
      <c r="P199" s="6">
        <f t="shared" si="413"/>
        <v>11</v>
      </c>
      <c r="Q199" s="6">
        <f t="shared" si="414"/>
        <v>0</v>
      </c>
      <c r="R199" s="6">
        <f t="shared" si="415"/>
        <v>0</v>
      </c>
      <c r="S199" s="6">
        <f t="shared" si="416"/>
        <v>0</v>
      </c>
      <c r="T199" s="4" t="s">
        <v>16</v>
      </c>
      <c r="U199" s="6">
        <f t="shared" si="417"/>
        <v>357</v>
      </c>
      <c r="V199" s="6">
        <f t="shared" si="418"/>
        <v>79</v>
      </c>
      <c r="W199" s="6">
        <f t="shared" si="419"/>
        <v>100</v>
      </c>
      <c r="X199" s="6">
        <f t="shared" si="420"/>
        <v>118</v>
      </c>
      <c r="Y199" s="6">
        <f t="shared" si="421"/>
        <v>140</v>
      </c>
      <c r="Z199" s="6">
        <f t="shared" si="422"/>
        <v>168</v>
      </c>
      <c r="AA199" s="6">
        <f t="shared" si="423"/>
        <v>198</v>
      </c>
      <c r="AB199" s="6">
        <f t="shared" si="424"/>
        <v>0</v>
      </c>
      <c r="AC199" s="4" t="s">
        <v>19</v>
      </c>
      <c r="AD199" s="6">
        <f t="shared" si="425"/>
        <v>4510</v>
      </c>
      <c r="AE199" s="6">
        <f t="shared" si="426"/>
        <v>790</v>
      </c>
      <c r="AF199" s="6">
        <f t="shared" si="427"/>
        <v>1000</v>
      </c>
      <c r="AG199" s="6">
        <f t="shared" si="428"/>
        <v>1180</v>
      </c>
      <c r="AH199" s="6">
        <f t="shared" si="429"/>
        <v>1540</v>
      </c>
      <c r="AI199" s="6">
        <f t="shared" si="430"/>
        <v>0</v>
      </c>
      <c r="AJ199" s="6">
        <f t="shared" si="431"/>
        <v>0</v>
      </c>
      <c r="AK199" s="6">
        <f t="shared" si="432"/>
        <v>0</v>
      </c>
      <c r="AL199" s="172" t="s">
        <v>37</v>
      </c>
      <c r="AM199" s="172"/>
      <c r="AN199" s="3">
        <f t="shared" si="339"/>
        <v>10</v>
      </c>
      <c r="AO199" s="3">
        <f t="shared" si="340"/>
        <v>20</v>
      </c>
      <c r="AP199" s="3">
        <f t="shared" si="341"/>
        <v>30</v>
      </c>
      <c r="AQ199" s="3">
        <f t="shared" si="342"/>
        <v>50</v>
      </c>
      <c r="AR199" s="3">
        <f t="shared" si="343"/>
        <v>100</v>
      </c>
      <c r="AS199" s="3">
        <f t="shared" si="344"/>
        <v>500</v>
      </c>
      <c r="AT199" s="3" t="str">
        <f t="shared" si="451"/>
        <v>501以上</v>
      </c>
      <c r="AU199" s="3" t="s">
        <v>33</v>
      </c>
      <c r="AV199" s="5">
        <f t="shared" si="433"/>
        <v>2894</v>
      </c>
      <c r="AW199" s="6">
        <f t="shared" si="434"/>
        <v>10</v>
      </c>
      <c r="AX199" s="6">
        <f t="shared" si="435"/>
        <v>10</v>
      </c>
      <c r="AY199" s="6">
        <f t="shared" si="436"/>
        <v>10</v>
      </c>
      <c r="AZ199" s="6">
        <f t="shared" si="437"/>
        <v>11</v>
      </c>
      <c r="BA199" s="6">
        <f t="shared" si="438"/>
        <v>0</v>
      </c>
      <c r="BB199" s="6">
        <f t="shared" si="439"/>
        <v>0</v>
      </c>
      <c r="BC199" s="6">
        <f t="shared" si="440"/>
        <v>0</v>
      </c>
      <c r="BD199" s="4" t="s">
        <v>16</v>
      </c>
      <c r="BE199" s="6">
        <f t="shared" si="441"/>
        <v>533</v>
      </c>
      <c r="BF199" s="6">
        <f t="shared" si="353"/>
        <v>0</v>
      </c>
      <c r="BG199" s="6">
        <f t="shared" si="354"/>
        <v>71</v>
      </c>
      <c r="BH199" s="6">
        <f t="shared" si="355"/>
        <v>76</v>
      </c>
      <c r="BI199" s="6">
        <f t="shared" si="356"/>
        <v>81</v>
      </c>
      <c r="BJ199" s="6">
        <f t="shared" si="357"/>
        <v>85</v>
      </c>
      <c r="BK199" s="6">
        <f t="shared" si="358"/>
        <v>94</v>
      </c>
      <c r="BL199" s="6">
        <f t="shared" si="359"/>
        <v>114</v>
      </c>
      <c r="BM199" s="4" t="s">
        <v>19</v>
      </c>
      <c r="BN199" s="6">
        <f t="shared" si="442"/>
        <v>2361</v>
      </c>
      <c r="BO199" s="6">
        <f t="shared" si="443"/>
        <v>0</v>
      </c>
      <c r="BP199" s="6">
        <f t="shared" si="444"/>
        <v>710</v>
      </c>
      <c r="BQ199" s="6">
        <f t="shared" si="445"/>
        <v>760</v>
      </c>
      <c r="BR199" s="6">
        <f t="shared" si="446"/>
        <v>891</v>
      </c>
      <c r="BS199" s="6">
        <f t="shared" si="447"/>
        <v>0</v>
      </c>
      <c r="BT199" s="6">
        <f t="shared" si="448"/>
        <v>0</v>
      </c>
      <c r="BU199" s="6">
        <f t="shared" si="449"/>
        <v>0</v>
      </c>
    </row>
    <row r="200" spans="2:73" ht="18.75" x14ac:dyDescent="0.4">
      <c r="B200" s="147" t="s">
        <v>36</v>
      </c>
      <c r="C200" s="148"/>
      <c r="D200" s="3">
        <f t="shared" si="317"/>
        <v>10</v>
      </c>
      <c r="E200" s="3">
        <f t="shared" si="318"/>
        <v>20</v>
      </c>
      <c r="F200" s="3">
        <f t="shared" si="319"/>
        <v>30</v>
      </c>
      <c r="G200" s="3">
        <f t="shared" si="320"/>
        <v>50</v>
      </c>
      <c r="H200" s="3">
        <f t="shared" si="321"/>
        <v>70</v>
      </c>
      <c r="I200" s="3" t="str">
        <f t="shared" si="450"/>
        <v>71以上</v>
      </c>
      <c r="J200" s="3" t="str">
        <f t="shared" si="322"/>
        <v>101以上</v>
      </c>
      <c r="K200" s="3" t="s">
        <v>20</v>
      </c>
      <c r="L200" s="5">
        <f t="shared" si="409"/>
        <v>5007</v>
      </c>
      <c r="M200" s="6">
        <f t="shared" si="410"/>
        <v>10</v>
      </c>
      <c r="N200" s="6">
        <f t="shared" si="411"/>
        <v>10</v>
      </c>
      <c r="O200" s="6">
        <f t="shared" si="412"/>
        <v>10</v>
      </c>
      <c r="P200" s="6">
        <f t="shared" si="413"/>
        <v>12</v>
      </c>
      <c r="Q200" s="6">
        <f t="shared" si="414"/>
        <v>0</v>
      </c>
      <c r="R200" s="6">
        <f t="shared" si="415"/>
        <v>0</v>
      </c>
      <c r="S200" s="6">
        <f t="shared" si="416"/>
        <v>0</v>
      </c>
      <c r="T200" s="4" t="s">
        <v>16</v>
      </c>
      <c r="U200" s="6">
        <f t="shared" si="417"/>
        <v>357</v>
      </c>
      <c r="V200" s="6">
        <f t="shared" si="418"/>
        <v>79</v>
      </c>
      <c r="W200" s="6">
        <f t="shared" si="419"/>
        <v>100</v>
      </c>
      <c r="X200" s="6">
        <f t="shared" si="420"/>
        <v>118</v>
      </c>
      <c r="Y200" s="6">
        <f t="shared" si="421"/>
        <v>140</v>
      </c>
      <c r="Z200" s="6">
        <f t="shared" si="422"/>
        <v>168</v>
      </c>
      <c r="AA200" s="6">
        <f t="shared" si="423"/>
        <v>198</v>
      </c>
      <c r="AB200" s="6">
        <f t="shared" si="424"/>
        <v>0</v>
      </c>
      <c r="AC200" s="4" t="s">
        <v>19</v>
      </c>
      <c r="AD200" s="6">
        <f t="shared" si="425"/>
        <v>4650</v>
      </c>
      <c r="AE200" s="6">
        <f t="shared" si="426"/>
        <v>790</v>
      </c>
      <c r="AF200" s="6">
        <f t="shared" si="427"/>
        <v>1000</v>
      </c>
      <c r="AG200" s="6">
        <f t="shared" si="428"/>
        <v>1180</v>
      </c>
      <c r="AH200" s="6">
        <f t="shared" si="429"/>
        <v>1680</v>
      </c>
      <c r="AI200" s="6">
        <f t="shared" si="430"/>
        <v>0</v>
      </c>
      <c r="AJ200" s="6">
        <f t="shared" si="431"/>
        <v>0</v>
      </c>
      <c r="AK200" s="6">
        <f t="shared" si="432"/>
        <v>0</v>
      </c>
      <c r="AL200" s="172" t="s">
        <v>37</v>
      </c>
      <c r="AM200" s="172"/>
      <c r="AN200" s="3">
        <f t="shared" si="339"/>
        <v>10</v>
      </c>
      <c r="AO200" s="3">
        <f t="shared" si="340"/>
        <v>20</v>
      </c>
      <c r="AP200" s="3">
        <f t="shared" si="341"/>
        <v>30</v>
      </c>
      <c r="AQ200" s="3">
        <f t="shared" si="342"/>
        <v>50</v>
      </c>
      <c r="AR200" s="3">
        <f t="shared" si="343"/>
        <v>100</v>
      </c>
      <c r="AS200" s="3">
        <f t="shared" si="344"/>
        <v>500</v>
      </c>
      <c r="AT200" s="3" t="str">
        <f t="shared" si="451"/>
        <v>501以上</v>
      </c>
      <c r="AU200" s="3" t="s">
        <v>33</v>
      </c>
      <c r="AV200" s="5">
        <f t="shared" si="433"/>
        <v>2975</v>
      </c>
      <c r="AW200" s="6">
        <f t="shared" si="434"/>
        <v>10</v>
      </c>
      <c r="AX200" s="6">
        <f t="shared" si="435"/>
        <v>10</v>
      </c>
      <c r="AY200" s="6">
        <f t="shared" si="436"/>
        <v>10</v>
      </c>
      <c r="AZ200" s="6">
        <f t="shared" si="437"/>
        <v>12</v>
      </c>
      <c r="BA200" s="6">
        <f t="shared" si="438"/>
        <v>0</v>
      </c>
      <c r="BB200" s="6">
        <f t="shared" si="439"/>
        <v>0</v>
      </c>
      <c r="BC200" s="6">
        <f t="shared" si="440"/>
        <v>0</v>
      </c>
      <c r="BD200" s="4" t="s">
        <v>16</v>
      </c>
      <c r="BE200" s="6">
        <f t="shared" si="441"/>
        <v>533</v>
      </c>
      <c r="BF200" s="6">
        <f t="shared" si="353"/>
        <v>0</v>
      </c>
      <c r="BG200" s="6">
        <f t="shared" si="354"/>
        <v>71</v>
      </c>
      <c r="BH200" s="6">
        <f t="shared" si="355"/>
        <v>76</v>
      </c>
      <c r="BI200" s="6">
        <f t="shared" si="356"/>
        <v>81</v>
      </c>
      <c r="BJ200" s="6">
        <f t="shared" si="357"/>
        <v>85</v>
      </c>
      <c r="BK200" s="6">
        <f t="shared" si="358"/>
        <v>94</v>
      </c>
      <c r="BL200" s="6">
        <f t="shared" si="359"/>
        <v>114</v>
      </c>
      <c r="BM200" s="4" t="s">
        <v>19</v>
      </c>
      <c r="BN200" s="6">
        <f t="shared" si="442"/>
        <v>2442</v>
      </c>
      <c r="BO200" s="6">
        <f t="shared" si="443"/>
        <v>0</v>
      </c>
      <c r="BP200" s="6">
        <f t="shared" si="444"/>
        <v>710</v>
      </c>
      <c r="BQ200" s="6">
        <f t="shared" si="445"/>
        <v>760</v>
      </c>
      <c r="BR200" s="6">
        <f t="shared" si="446"/>
        <v>972</v>
      </c>
      <c r="BS200" s="6">
        <f t="shared" si="447"/>
        <v>0</v>
      </c>
      <c r="BT200" s="6">
        <f t="shared" si="448"/>
        <v>0</v>
      </c>
      <c r="BU200" s="6">
        <f t="shared" si="449"/>
        <v>0</v>
      </c>
    </row>
    <row r="201" spans="2:73" ht="18.75" x14ac:dyDescent="0.4">
      <c r="B201" s="147" t="s">
        <v>36</v>
      </c>
      <c r="C201" s="148"/>
      <c r="D201" s="3">
        <f t="shared" si="317"/>
        <v>10</v>
      </c>
      <c r="E201" s="3">
        <f t="shared" si="318"/>
        <v>20</v>
      </c>
      <c r="F201" s="3">
        <f t="shared" si="319"/>
        <v>30</v>
      </c>
      <c r="G201" s="3">
        <f t="shared" si="320"/>
        <v>50</v>
      </c>
      <c r="H201" s="3">
        <f t="shared" si="321"/>
        <v>70</v>
      </c>
      <c r="I201" s="3" t="str">
        <f t="shared" si="450"/>
        <v>71以上</v>
      </c>
      <c r="J201" s="3" t="str">
        <f t="shared" si="322"/>
        <v>101以上</v>
      </c>
      <c r="K201" s="3" t="s">
        <v>20</v>
      </c>
      <c r="L201" s="5">
        <f t="shared" si="409"/>
        <v>5147</v>
      </c>
      <c r="M201" s="6">
        <f t="shared" si="410"/>
        <v>10</v>
      </c>
      <c r="N201" s="6">
        <f t="shared" si="411"/>
        <v>10</v>
      </c>
      <c r="O201" s="6">
        <f t="shared" si="412"/>
        <v>10</v>
      </c>
      <c r="P201" s="6">
        <f t="shared" si="413"/>
        <v>13</v>
      </c>
      <c r="Q201" s="6">
        <f t="shared" si="414"/>
        <v>0</v>
      </c>
      <c r="R201" s="6">
        <f t="shared" si="415"/>
        <v>0</v>
      </c>
      <c r="S201" s="6">
        <f t="shared" si="416"/>
        <v>0</v>
      </c>
      <c r="T201" s="4" t="s">
        <v>16</v>
      </c>
      <c r="U201" s="6">
        <f t="shared" si="417"/>
        <v>357</v>
      </c>
      <c r="V201" s="6">
        <f t="shared" si="418"/>
        <v>79</v>
      </c>
      <c r="W201" s="6">
        <f t="shared" si="419"/>
        <v>100</v>
      </c>
      <c r="X201" s="6">
        <f t="shared" si="420"/>
        <v>118</v>
      </c>
      <c r="Y201" s="6">
        <f t="shared" si="421"/>
        <v>140</v>
      </c>
      <c r="Z201" s="6">
        <f t="shared" si="422"/>
        <v>168</v>
      </c>
      <c r="AA201" s="6">
        <f t="shared" si="423"/>
        <v>198</v>
      </c>
      <c r="AB201" s="6">
        <f t="shared" si="424"/>
        <v>0</v>
      </c>
      <c r="AC201" s="4" t="s">
        <v>19</v>
      </c>
      <c r="AD201" s="6">
        <f t="shared" si="425"/>
        <v>4790</v>
      </c>
      <c r="AE201" s="6">
        <f t="shared" si="426"/>
        <v>790</v>
      </c>
      <c r="AF201" s="6">
        <f t="shared" si="427"/>
        <v>1000</v>
      </c>
      <c r="AG201" s="6">
        <f t="shared" si="428"/>
        <v>1180</v>
      </c>
      <c r="AH201" s="6">
        <f t="shared" si="429"/>
        <v>1820</v>
      </c>
      <c r="AI201" s="6">
        <f t="shared" si="430"/>
        <v>0</v>
      </c>
      <c r="AJ201" s="6">
        <f t="shared" si="431"/>
        <v>0</v>
      </c>
      <c r="AK201" s="6">
        <f t="shared" si="432"/>
        <v>0</v>
      </c>
      <c r="AL201" s="172" t="s">
        <v>37</v>
      </c>
      <c r="AM201" s="172"/>
      <c r="AN201" s="3">
        <f t="shared" si="339"/>
        <v>10</v>
      </c>
      <c r="AO201" s="3">
        <f t="shared" si="340"/>
        <v>20</v>
      </c>
      <c r="AP201" s="3">
        <f t="shared" si="341"/>
        <v>30</v>
      </c>
      <c r="AQ201" s="3">
        <f t="shared" si="342"/>
        <v>50</v>
      </c>
      <c r="AR201" s="3">
        <f t="shared" si="343"/>
        <v>100</v>
      </c>
      <c r="AS201" s="3">
        <f t="shared" si="344"/>
        <v>500</v>
      </c>
      <c r="AT201" s="3" t="str">
        <f t="shared" si="451"/>
        <v>501以上</v>
      </c>
      <c r="AU201" s="3" t="s">
        <v>33</v>
      </c>
      <c r="AV201" s="5">
        <f t="shared" si="433"/>
        <v>3056</v>
      </c>
      <c r="AW201" s="6">
        <f t="shared" si="434"/>
        <v>10</v>
      </c>
      <c r="AX201" s="6">
        <f t="shared" si="435"/>
        <v>10</v>
      </c>
      <c r="AY201" s="6">
        <f t="shared" si="436"/>
        <v>10</v>
      </c>
      <c r="AZ201" s="6">
        <f t="shared" si="437"/>
        <v>13</v>
      </c>
      <c r="BA201" s="6">
        <f t="shared" si="438"/>
        <v>0</v>
      </c>
      <c r="BB201" s="6">
        <f t="shared" si="439"/>
        <v>0</v>
      </c>
      <c r="BC201" s="6">
        <f t="shared" si="440"/>
        <v>0</v>
      </c>
      <c r="BD201" s="4" t="s">
        <v>16</v>
      </c>
      <c r="BE201" s="6">
        <f t="shared" si="441"/>
        <v>533</v>
      </c>
      <c r="BF201" s="6">
        <f t="shared" si="353"/>
        <v>0</v>
      </c>
      <c r="BG201" s="6">
        <f t="shared" si="354"/>
        <v>71</v>
      </c>
      <c r="BH201" s="6">
        <f t="shared" si="355"/>
        <v>76</v>
      </c>
      <c r="BI201" s="6">
        <f t="shared" si="356"/>
        <v>81</v>
      </c>
      <c r="BJ201" s="6">
        <f t="shared" si="357"/>
        <v>85</v>
      </c>
      <c r="BK201" s="6">
        <f t="shared" si="358"/>
        <v>94</v>
      </c>
      <c r="BL201" s="6">
        <f t="shared" si="359"/>
        <v>114</v>
      </c>
      <c r="BM201" s="4" t="s">
        <v>19</v>
      </c>
      <c r="BN201" s="6">
        <f t="shared" si="442"/>
        <v>2523</v>
      </c>
      <c r="BO201" s="6">
        <f t="shared" si="443"/>
        <v>0</v>
      </c>
      <c r="BP201" s="6">
        <f t="shared" si="444"/>
        <v>710</v>
      </c>
      <c r="BQ201" s="6">
        <f t="shared" si="445"/>
        <v>760</v>
      </c>
      <c r="BR201" s="6">
        <f t="shared" si="446"/>
        <v>1053</v>
      </c>
      <c r="BS201" s="6">
        <f t="shared" si="447"/>
        <v>0</v>
      </c>
      <c r="BT201" s="6">
        <f t="shared" si="448"/>
        <v>0</v>
      </c>
      <c r="BU201" s="6">
        <f t="shared" si="449"/>
        <v>0</v>
      </c>
    </row>
    <row r="202" spans="2:73" ht="18.75" x14ac:dyDescent="0.4">
      <c r="B202" s="147" t="s">
        <v>36</v>
      </c>
      <c r="C202" s="148"/>
      <c r="D202" s="3">
        <f t="shared" si="317"/>
        <v>10</v>
      </c>
      <c r="E202" s="3">
        <f t="shared" si="318"/>
        <v>20</v>
      </c>
      <c r="F202" s="3">
        <f t="shared" si="319"/>
        <v>30</v>
      </c>
      <c r="G202" s="3">
        <f t="shared" si="320"/>
        <v>50</v>
      </c>
      <c r="H202" s="3">
        <f t="shared" si="321"/>
        <v>70</v>
      </c>
      <c r="I202" s="3" t="str">
        <f t="shared" si="450"/>
        <v>71以上</v>
      </c>
      <c r="J202" s="3" t="str">
        <f t="shared" si="322"/>
        <v>101以上</v>
      </c>
      <c r="K202" s="3" t="s">
        <v>20</v>
      </c>
      <c r="L202" s="5">
        <f t="shared" si="409"/>
        <v>5287</v>
      </c>
      <c r="M202" s="6">
        <f t="shared" si="410"/>
        <v>10</v>
      </c>
      <c r="N202" s="6">
        <f t="shared" si="411"/>
        <v>10</v>
      </c>
      <c r="O202" s="6">
        <f t="shared" si="412"/>
        <v>10</v>
      </c>
      <c r="P202" s="6">
        <f t="shared" si="413"/>
        <v>14</v>
      </c>
      <c r="Q202" s="6">
        <f t="shared" si="414"/>
        <v>0</v>
      </c>
      <c r="R202" s="6">
        <f t="shared" si="415"/>
        <v>0</v>
      </c>
      <c r="S202" s="6">
        <f t="shared" si="416"/>
        <v>0</v>
      </c>
      <c r="T202" s="4" t="s">
        <v>16</v>
      </c>
      <c r="U202" s="6">
        <f t="shared" si="417"/>
        <v>357</v>
      </c>
      <c r="V202" s="6">
        <f t="shared" si="418"/>
        <v>79</v>
      </c>
      <c r="W202" s="6">
        <f t="shared" si="419"/>
        <v>100</v>
      </c>
      <c r="X202" s="6">
        <f t="shared" si="420"/>
        <v>118</v>
      </c>
      <c r="Y202" s="6">
        <f t="shared" si="421"/>
        <v>140</v>
      </c>
      <c r="Z202" s="6">
        <f t="shared" si="422"/>
        <v>168</v>
      </c>
      <c r="AA202" s="6">
        <f t="shared" si="423"/>
        <v>198</v>
      </c>
      <c r="AB202" s="6">
        <f t="shared" si="424"/>
        <v>0</v>
      </c>
      <c r="AC202" s="4" t="s">
        <v>19</v>
      </c>
      <c r="AD202" s="6">
        <f t="shared" si="425"/>
        <v>4930</v>
      </c>
      <c r="AE202" s="6">
        <f t="shared" si="426"/>
        <v>790</v>
      </c>
      <c r="AF202" s="6">
        <f t="shared" si="427"/>
        <v>1000</v>
      </c>
      <c r="AG202" s="6">
        <f t="shared" si="428"/>
        <v>1180</v>
      </c>
      <c r="AH202" s="6">
        <f t="shared" si="429"/>
        <v>1960</v>
      </c>
      <c r="AI202" s="6">
        <f t="shared" si="430"/>
        <v>0</v>
      </c>
      <c r="AJ202" s="6">
        <f t="shared" si="431"/>
        <v>0</v>
      </c>
      <c r="AK202" s="6">
        <f t="shared" si="432"/>
        <v>0</v>
      </c>
      <c r="AL202" s="172" t="s">
        <v>37</v>
      </c>
      <c r="AM202" s="172"/>
      <c r="AN202" s="3">
        <f t="shared" si="339"/>
        <v>10</v>
      </c>
      <c r="AO202" s="3">
        <f t="shared" si="340"/>
        <v>20</v>
      </c>
      <c r="AP202" s="3">
        <f t="shared" si="341"/>
        <v>30</v>
      </c>
      <c r="AQ202" s="3">
        <f t="shared" si="342"/>
        <v>50</v>
      </c>
      <c r="AR202" s="3">
        <f t="shared" si="343"/>
        <v>100</v>
      </c>
      <c r="AS202" s="3">
        <f t="shared" si="344"/>
        <v>500</v>
      </c>
      <c r="AT202" s="3" t="str">
        <f t="shared" si="451"/>
        <v>501以上</v>
      </c>
      <c r="AU202" s="3" t="s">
        <v>33</v>
      </c>
      <c r="AV202" s="5">
        <f t="shared" si="433"/>
        <v>3137</v>
      </c>
      <c r="AW202" s="6">
        <f t="shared" si="434"/>
        <v>10</v>
      </c>
      <c r="AX202" s="6">
        <f t="shared" si="435"/>
        <v>10</v>
      </c>
      <c r="AY202" s="6">
        <f t="shared" si="436"/>
        <v>10</v>
      </c>
      <c r="AZ202" s="6">
        <f t="shared" si="437"/>
        <v>14</v>
      </c>
      <c r="BA202" s="6">
        <f t="shared" si="438"/>
        <v>0</v>
      </c>
      <c r="BB202" s="6">
        <f t="shared" si="439"/>
        <v>0</v>
      </c>
      <c r="BC202" s="6">
        <f t="shared" si="440"/>
        <v>0</v>
      </c>
      <c r="BD202" s="4" t="s">
        <v>16</v>
      </c>
      <c r="BE202" s="6">
        <f t="shared" si="441"/>
        <v>533</v>
      </c>
      <c r="BF202" s="6">
        <f t="shared" si="353"/>
        <v>0</v>
      </c>
      <c r="BG202" s="6">
        <f t="shared" si="354"/>
        <v>71</v>
      </c>
      <c r="BH202" s="6">
        <f t="shared" si="355"/>
        <v>76</v>
      </c>
      <c r="BI202" s="6">
        <f t="shared" si="356"/>
        <v>81</v>
      </c>
      <c r="BJ202" s="6">
        <f t="shared" si="357"/>
        <v>85</v>
      </c>
      <c r="BK202" s="6">
        <f t="shared" si="358"/>
        <v>94</v>
      </c>
      <c r="BL202" s="6">
        <f t="shared" si="359"/>
        <v>114</v>
      </c>
      <c r="BM202" s="4" t="s">
        <v>19</v>
      </c>
      <c r="BN202" s="6">
        <f t="shared" si="442"/>
        <v>2604</v>
      </c>
      <c r="BO202" s="6">
        <f t="shared" si="443"/>
        <v>0</v>
      </c>
      <c r="BP202" s="6">
        <f t="shared" si="444"/>
        <v>710</v>
      </c>
      <c r="BQ202" s="6">
        <f t="shared" si="445"/>
        <v>760</v>
      </c>
      <c r="BR202" s="6">
        <f t="shared" si="446"/>
        <v>1134</v>
      </c>
      <c r="BS202" s="6">
        <f t="shared" si="447"/>
        <v>0</v>
      </c>
      <c r="BT202" s="6">
        <f t="shared" si="448"/>
        <v>0</v>
      </c>
      <c r="BU202" s="6">
        <f t="shared" si="449"/>
        <v>0</v>
      </c>
    </row>
    <row r="203" spans="2:73" ht="18.75" x14ac:dyDescent="0.4">
      <c r="B203" s="147" t="s">
        <v>36</v>
      </c>
      <c r="C203" s="148"/>
      <c r="D203" s="3">
        <f t="shared" si="317"/>
        <v>10</v>
      </c>
      <c r="E203" s="3">
        <f t="shared" si="318"/>
        <v>20</v>
      </c>
      <c r="F203" s="3">
        <f t="shared" si="319"/>
        <v>30</v>
      </c>
      <c r="G203" s="3">
        <f t="shared" si="320"/>
        <v>50</v>
      </c>
      <c r="H203" s="3">
        <f t="shared" si="321"/>
        <v>70</v>
      </c>
      <c r="I203" s="3" t="str">
        <f t="shared" si="450"/>
        <v>71以上</v>
      </c>
      <c r="J203" s="3" t="str">
        <f t="shared" si="322"/>
        <v>101以上</v>
      </c>
      <c r="K203" s="3" t="s">
        <v>20</v>
      </c>
      <c r="L203" s="5">
        <f t="shared" si="409"/>
        <v>5427</v>
      </c>
      <c r="M203" s="6">
        <f t="shared" si="410"/>
        <v>10</v>
      </c>
      <c r="N203" s="6">
        <f t="shared" si="411"/>
        <v>10</v>
      </c>
      <c r="O203" s="6">
        <f t="shared" si="412"/>
        <v>10</v>
      </c>
      <c r="P203" s="6">
        <f t="shared" si="413"/>
        <v>15</v>
      </c>
      <c r="Q203" s="6">
        <f t="shared" si="414"/>
        <v>0</v>
      </c>
      <c r="R203" s="6">
        <f t="shared" si="415"/>
        <v>0</v>
      </c>
      <c r="S203" s="6">
        <f t="shared" si="416"/>
        <v>0</v>
      </c>
      <c r="T203" s="4" t="s">
        <v>16</v>
      </c>
      <c r="U203" s="6">
        <f t="shared" si="417"/>
        <v>357</v>
      </c>
      <c r="V203" s="6">
        <f t="shared" si="418"/>
        <v>79</v>
      </c>
      <c r="W203" s="6">
        <f t="shared" si="419"/>
        <v>100</v>
      </c>
      <c r="X203" s="6">
        <f t="shared" si="420"/>
        <v>118</v>
      </c>
      <c r="Y203" s="6">
        <f t="shared" si="421"/>
        <v>140</v>
      </c>
      <c r="Z203" s="6">
        <f t="shared" si="422"/>
        <v>168</v>
      </c>
      <c r="AA203" s="6">
        <f t="shared" si="423"/>
        <v>198</v>
      </c>
      <c r="AB203" s="6">
        <f t="shared" si="424"/>
        <v>0</v>
      </c>
      <c r="AC203" s="4" t="s">
        <v>19</v>
      </c>
      <c r="AD203" s="6">
        <f t="shared" si="425"/>
        <v>5070</v>
      </c>
      <c r="AE203" s="6">
        <f t="shared" si="426"/>
        <v>790</v>
      </c>
      <c r="AF203" s="6">
        <f t="shared" si="427"/>
        <v>1000</v>
      </c>
      <c r="AG203" s="6">
        <f t="shared" si="428"/>
        <v>1180</v>
      </c>
      <c r="AH203" s="6">
        <f t="shared" si="429"/>
        <v>2100</v>
      </c>
      <c r="AI203" s="6">
        <f t="shared" si="430"/>
        <v>0</v>
      </c>
      <c r="AJ203" s="6">
        <f t="shared" si="431"/>
        <v>0</v>
      </c>
      <c r="AK203" s="6">
        <f t="shared" si="432"/>
        <v>0</v>
      </c>
      <c r="AL203" s="172" t="s">
        <v>37</v>
      </c>
      <c r="AM203" s="172"/>
      <c r="AN203" s="3">
        <f t="shared" si="339"/>
        <v>10</v>
      </c>
      <c r="AO203" s="3">
        <f t="shared" si="340"/>
        <v>20</v>
      </c>
      <c r="AP203" s="3">
        <f t="shared" si="341"/>
        <v>30</v>
      </c>
      <c r="AQ203" s="3">
        <f t="shared" si="342"/>
        <v>50</v>
      </c>
      <c r="AR203" s="3">
        <f t="shared" si="343"/>
        <v>100</v>
      </c>
      <c r="AS203" s="3">
        <f t="shared" si="344"/>
        <v>500</v>
      </c>
      <c r="AT203" s="3" t="str">
        <f t="shared" si="451"/>
        <v>501以上</v>
      </c>
      <c r="AU203" s="3" t="s">
        <v>33</v>
      </c>
      <c r="AV203" s="5">
        <f t="shared" si="433"/>
        <v>3218</v>
      </c>
      <c r="AW203" s="6">
        <f t="shared" si="434"/>
        <v>10</v>
      </c>
      <c r="AX203" s="6">
        <f t="shared" si="435"/>
        <v>10</v>
      </c>
      <c r="AY203" s="6">
        <f t="shared" si="436"/>
        <v>10</v>
      </c>
      <c r="AZ203" s="6">
        <f t="shared" si="437"/>
        <v>15</v>
      </c>
      <c r="BA203" s="6">
        <f t="shared" si="438"/>
        <v>0</v>
      </c>
      <c r="BB203" s="6">
        <f t="shared" si="439"/>
        <v>0</v>
      </c>
      <c r="BC203" s="6">
        <f t="shared" si="440"/>
        <v>0</v>
      </c>
      <c r="BD203" s="4" t="s">
        <v>16</v>
      </c>
      <c r="BE203" s="6">
        <f t="shared" si="441"/>
        <v>533</v>
      </c>
      <c r="BF203" s="6">
        <f t="shared" si="353"/>
        <v>0</v>
      </c>
      <c r="BG203" s="6">
        <f t="shared" si="354"/>
        <v>71</v>
      </c>
      <c r="BH203" s="6">
        <f t="shared" si="355"/>
        <v>76</v>
      </c>
      <c r="BI203" s="6">
        <f t="shared" si="356"/>
        <v>81</v>
      </c>
      <c r="BJ203" s="6">
        <f t="shared" si="357"/>
        <v>85</v>
      </c>
      <c r="BK203" s="6">
        <f t="shared" si="358"/>
        <v>94</v>
      </c>
      <c r="BL203" s="6">
        <f t="shared" si="359"/>
        <v>114</v>
      </c>
      <c r="BM203" s="4" t="s">
        <v>19</v>
      </c>
      <c r="BN203" s="6">
        <f t="shared" si="442"/>
        <v>2685</v>
      </c>
      <c r="BO203" s="6">
        <f t="shared" si="443"/>
        <v>0</v>
      </c>
      <c r="BP203" s="6">
        <f t="shared" si="444"/>
        <v>710</v>
      </c>
      <c r="BQ203" s="6">
        <f t="shared" si="445"/>
        <v>760</v>
      </c>
      <c r="BR203" s="6">
        <f t="shared" si="446"/>
        <v>1215</v>
      </c>
      <c r="BS203" s="6">
        <f t="shared" si="447"/>
        <v>0</v>
      </c>
      <c r="BT203" s="6">
        <f t="shared" si="448"/>
        <v>0</v>
      </c>
      <c r="BU203" s="6">
        <f t="shared" si="449"/>
        <v>0</v>
      </c>
    </row>
    <row r="204" spans="2:73" ht="18.75" x14ac:dyDescent="0.4">
      <c r="B204" s="147" t="s">
        <v>36</v>
      </c>
      <c r="C204" s="148"/>
      <c r="D204" s="3">
        <f t="shared" si="317"/>
        <v>10</v>
      </c>
      <c r="E204" s="3">
        <f t="shared" si="318"/>
        <v>20</v>
      </c>
      <c r="F204" s="3">
        <f t="shared" si="319"/>
        <v>30</v>
      </c>
      <c r="G204" s="3">
        <f t="shared" si="320"/>
        <v>50</v>
      </c>
      <c r="H204" s="3">
        <f t="shared" si="321"/>
        <v>70</v>
      </c>
      <c r="I204" s="3" t="str">
        <f t="shared" si="450"/>
        <v>71以上</v>
      </c>
      <c r="J204" s="3" t="str">
        <f t="shared" si="322"/>
        <v>101以上</v>
      </c>
      <c r="K204" s="3" t="s">
        <v>20</v>
      </c>
      <c r="L204" s="5">
        <f t="shared" si="409"/>
        <v>5567</v>
      </c>
      <c r="M204" s="6">
        <f t="shared" si="410"/>
        <v>10</v>
      </c>
      <c r="N204" s="6">
        <f t="shared" si="411"/>
        <v>10</v>
      </c>
      <c r="O204" s="6">
        <f t="shared" si="412"/>
        <v>10</v>
      </c>
      <c r="P204" s="6">
        <f t="shared" si="413"/>
        <v>16</v>
      </c>
      <c r="Q204" s="6">
        <f t="shared" si="414"/>
        <v>0</v>
      </c>
      <c r="R204" s="6">
        <f t="shared" si="415"/>
        <v>0</v>
      </c>
      <c r="S204" s="6">
        <f t="shared" si="416"/>
        <v>0</v>
      </c>
      <c r="T204" s="4" t="s">
        <v>16</v>
      </c>
      <c r="U204" s="6">
        <f t="shared" si="417"/>
        <v>357</v>
      </c>
      <c r="V204" s="6">
        <f t="shared" si="418"/>
        <v>79</v>
      </c>
      <c r="W204" s="6">
        <f t="shared" si="419"/>
        <v>100</v>
      </c>
      <c r="X204" s="6">
        <f t="shared" si="420"/>
        <v>118</v>
      </c>
      <c r="Y204" s="6">
        <f t="shared" si="421"/>
        <v>140</v>
      </c>
      <c r="Z204" s="6">
        <f t="shared" si="422"/>
        <v>168</v>
      </c>
      <c r="AA204" s="6">
        <f t="shared" si="423"/>
        <v>198</v>
      </c>
      <c r="AB204" s="6">
        <f t="shared" si="424"/>
        <v>0</v>
      </c>
      <c r="AC204" s="4" t="s">
        <v>19</v>
      </c>
      <c r="AD204" s="6">
        <f t="shared" si="425"/>
        <v>5210</v>
      </c>
      <c r="AE204" s="6">
        <f t="shared" si="426"/>
        <v>790</v>
      </c>
      <c r="AF204" s="6">
        <f t="shared" si="427"/>
        <v>1000</v>
      </c>
      <c r="AG204" s="6">
        <f t="shared" si="428"/>
        <v>1180</v>
      </c>
      <c r="AH204" s="6">
        <f t="shared" si="429"/>
        <v>2240</v>
      </c>
      <c r="AI204" s="6">
        <f t="shared" si="430"/>
        <v>0</v>
      </c>
      <c r="AJ204" s="6">
        <f t="shared" si="431"/>
        <v>0</v>
      </c>
      <c r="AK204" s="6">
        <f t="shared" si="432"/>
        <v>0</v>
      </c>
      <c r="AL204" s="172" t="s">
        <v>37</v>
      </c>
      <c r="AM204" s="172"/>
      <c r="AN204" s="3">
        <f t="shared" si="339"/>
        <v>10</v>
      </c>
      <c r="AO204" s="3">
        <f t="shared" si="340"/>
        <v>20</v>
      </c>
      <c r="AP204" s="3">
        <f t="shared" si="341"/>
        <v>30</v>
      </c>
      <c r="AQ204" s="3">
        <f t="shared" si="342"/>
        <v>50</v>
      </c>
      <c r="AR204" s="3">
        <f t="shared" si="343"/>
        <v>100</v>
      </c>
      <c r="AS204" s="3">
        <f t="shared" si="344"/>
        <v>500</v>
      </c>
      <c r="AT204" s="3" t="str">
        <f t="shared" si="451"/>
        <v>501以上</v>
      </c>
      <c r="AU204" s="3" t="s">
        <v>33</v>
      </c>
      <c r="AV204" s="5">
        <f t="shared" si="433"/>
        <v>3299</v>
      </c>
      <c r="AW204" s="6">
        <f t="shared" si="434"/>
        <v>10</v>
      </c>
      <c r="AX204" s="6">
        <f t="shared" si="435"/>
        <v>10</v>
      </c>
      <c r="AY204" s="6">
        <f t="shared" si="436"/>
        <v>10</v>
      </c>
      <c r="AZ204" s="6">
        <f t="shared" si="437"/>
        <v>16</v>
      </c>
      <c r="BA204" s="6">
        <f t="shared" si="438"/>
        <v>0</v>
      </c>
      <c r="BB204" s="6">
        <f t="shared" si="439"/>
        <v>0</v>
      </c>
      <c r="BC204" s="6">
        <f t="shared" si="440"/>
        <v>0</v>
      </c>
      <c r="BD204" s="4" t="s">
        <v>16</v>
      </c>
      <c r="BE204" s="6">
        <f t="shared" si="441"/>
        <v>533</v>
      </c>
      <c r="BF204" s="6">
        <f t="shared" si="353"/>
        <v>0</v>
      </c>
      <c r="BG204" s="6">
        <f t="shared" si="354"/>
        <v>71</v>
      </c>
      <c r="BH204" s="6">
        <f t="shared" si="355"/>
        <v>76</v>
      </c>
      <c r="BI204" s="6">
        <f t="shared" si="356"/>
        <v>81</v>
      </c>
      <c r="BJ204" s="6">
        <f t="shared" si="357"/>
        <v>85</v>
      </c>
      <c r="BK204" s="6">
        <f t="shared" si="358"/>
        <v>94</v>
      </c>
      <c r="BL204" s="6">
        <f t="shared" si="359"/>
        <v>114</v>
      </c>
      <c r="BM204" s="4" t="s">
        <v>19</v>
      </c>
      <c r="BN204" s="6">
        <f t="shared" si="442"/>
        <v>2766</v>
      </c>
      <c r="BO204" s="6">
        <f t="shared" si="443"/>
        <v>0</v>
      </c>
      <c r="BP204" s="6">
        <f t="shared" si="444"/>
        <v>710</v>
      </c>
      <c r="BQ204" s="6">
        <f t="shared" si="445"/>
        <v>760</v>
      </c>
      <c r="BR204" s="6">
        <f t="shared" si="446"/>
        <v>1296</v>
      </c>
      <c r="BS204" s="6">
        <f t="shared" si="447"/>
        <v>0</v>
      </c>
      <c r="BT204" s="6">
        <f t="shared" si="448"/>
        <v>0</v>
      </c>
      <c r="BU204" s="6">
        <f t="shared" si="449"/>
        <v>0</v>
      </c>
    </row>
    <row r="205" spans="2:73" ht="18.75" x14ac:dyDescent="0.4">
      <c r="B205" s="147" t="s">
        <v>36</v>
      </c>
      <c r="C205" s="148"/>
      <c r="D205" s="3">
        <f t="shared" si="317"/>
        <v>10</v>
      </c>
      <c r="E205" s="3">
        <f t="shared" si="318"/>
        <v>20</v>
      </c>
      <c r="F205" s="3">
        <f t="shared" si="319"/>
        <v>30</v>
      </c>
      <c r="G205" s="3">
        <f t="shared" si="320"/>
        <v>50</v>
      </c>
      <c r="H205" s="3">
        <f t="shared" si="321"/>
        <v>70</v>
      </c>
      <c r="I205" s="3" t="str">
        <f t="shared" si="450"/>
        <v>71以上</v>
      </c>
      <c r="J205" s="3" t="str">
        <f t="shared" si="322"/>
        <v>101以上</v>
      </c>
      <c r="K205" s="3" t="s">
        <v>20</v>
      </c>
      <c r="L205" s="5">
        <f t="shared" si="409"/>
        <v>5707</v>
      </c>
      <c r="M205" s="6">
        <f t="shared" si="410"/>
        <v>10</v>
      </c>
      <c r="N205" s="6">
        <f t="shared" si="411"/>
        <v>10</v>
      </c>
      <c r="O205" s="6">
        <f t="shared" si="412"/>
        <v>10</v>
      </c>
      <c r="P205" s="6">
        <f t="shared" si="413"/>
        <v>17</v>
      </c>
      <c r="Q205" s="6">
        <f t="shared" si="414"/>
        <v>0</v>
      </c>
      <c r="R205" s="6">
        <f t="shared" si="415"/>
        <v>0</v>
      </c>
      <c r="S205" s="6">
        <f t="shared" si="416"/>
        <v>0</v>
      </c>
      <c r="T205" s="4" t="s">
        <v>16</v>
      </c>
      <c r="U205" s="6">
        <f t="shared" si="417"/>
        <v>357</v>
      </c>
      <c r="V205" s="6">
        <f t="shared" si="418"/>
        <v>79</v>
      </c>
      <c r="W205" s="6">
        <f t="shared" si="419"/>
        <v>100</v>
      </c>
      <c r="X205" s="6">
        <f t="shared" si="420"/>
        <v>118</v>
      </c>
      <c r="Y205" s="6">
        <f t="shared" si="421"/>
        <v>140</v>
      </c>
      <c r="Z205" s="6">
        <f t="shared" si="422"/>
        <v>168</v>
      </c>
      <c r="AA205" s="6">
        <f t="shared" si="423"/>
        <v>198</v>
      </c>
      <c r="AB205" s="6">
        <f t="shared" si="424"/>
        <v>0</v>
      </c>
      <c r="AC205" s="4" t="s">
        <v>19</v>
      </c>
      <c r="AD205" s="6">
        <f t="shared" si="425"/>
        <v>5350</v>
      </c>
      <c r="AE205" s="6">
        <f t="shared" si="426"/>
        <v>790</v>
      </c>
      <c r="AF205" s="6">
        <f t="shared" si="427"/>
        <v>1000</v>
      </c>
      <c r="AG205" s="6">
        <f t="shared" si="428"/>
        <v>1180</v>
      </c>
      <c r="AH205" s="6">
        <f t="shared" si="429"/>
        <v>2380</v>
      </c>
      <c r="AI205" s="6">
        <f t="shared" si="430"/>
        <v>0</v>
      </c>
      <c r="AJ205" s="6">
        <f t="shared" si="431"/>
        <v>0</v>
      </c>
      <c r="AK205" s="6">
        <f t="shared" si="432"/>
        <v>0</v>
      </c>
      <c r="AL205" s="172" t="s">
        <v>37</v>
      </c>
      <c r="AM205" s="172"/>
      <c r="AN205" s="3">
        <f t="shared" si="339"/>
        <v>10</v>
      </c>
      <c r="AO205" s="3">
        <f t="shared" si="340"/>
        <v>20</v>
      </c>
      <c r="AP205" s="3">
        <f t="shared" si="341"/>
        <v>30</v>
      </c>
      <c r="AQ205" s="3">
        <f t="shared" si="342"/>
        <v>50</v>
      </c>
      <c r="AR205" s="3">
        <f t="shared" si="343"/>
        <v>100</v>
      </c>
      <c r="AS205" s="3">
        <f t="shared" si="344"/>
        <v>500</v>
      </c>
      <c r="AT205" s="3" t="str">
        <f t="shared" si="451"/>
        <v>501以上</v>
      </c>
      <c r="AU205" s="3" t="s">
        <v>33</v>
      </c>
      <c r="AV205" s="5">
        <f t="shared" si="433"/>
        <v>3380</v>
      </c>
      <c r="AW205" s="6">
        <f t="shared" si="434"/>
        <v>10</v>
      </c>
      <c r="AX205" s="6">
        <f t="shared" si="435"/>
        <v>10</v>
      </c>
      <c r="AY205" s="6">
        <f t="shared" si="436"/>
        <v>10</v>
      </c>
      <c r="AZ205" s="6">
        <f t="shared" si="437"/>
        <v>17</v>
      </c>
      <c r="BA205" s="6">
        <f t="shared" si="438"/>
        <v>0</v>
      </c>
      <c r="BB205" s="6">
        <f t="shared" si="439"/>
        <v>0</v>
      </c>
      <c r="BC205" s="6">
        <f t="shared" si="440"/>
        <v>0</v>
      </c>
      <c r="BD205" s="4" t="s">
        <v>16</v>
      </c>
      <c r="BE205" s="6">
        <f t="shared" si="441"/>
        <v>533</v>
      </c>
      <c r="BF205" s="6">
        <f t="shared" si="353"/>
        <v>0</v>
      </c>
      <c r="BG205" s="6">
        <f t="shared" si="354"/>
        <v>71</v>
      </c>
      <c r="BH205" s="6">
        <f t="shared" si="355"/>
        <v>76</v>
      </c>
      <c r="BI205" s="6">
        <f t="shared" si="356"/>
        <v>81</v>
      </c>
      <c r="BJ205" s="6">
        <f t="shared" si="357"/>
        <v>85</v>
      </c>
      <c r="BK205" s="6">
        <f t="shared" si="358"/>
        <v>94</v>
      </c>
      <c r="BL205" s="6">
        <f t="shared" si="359"/>
        <v>114</v>
      </c>
      <c r="BM205" s="4" t="s">
        <v>19</v>
      </c>
      <c r="BN205" s="6">
        <f t="shared" si="442"/>
        <v>2847</v>
      </c>
      <c r="BO205" s="6">
        <f t="shared" si="443"/>
        <v>0</v>
      </c>
      <c r="BP205" s="6">
        <f t="shared" si="444"/>
        <v>710</v>
      </c>
      <c r="BQ205" s="6">
        <f t="shared" si="445"/>
        <v>760</v>
      </c>
      <c r="BR205" s="6">
        <f t="shared" si="446"/>
        <v>1377</v>
      </c>
      <c r="BS205" s="6">
        <f t="shared" si="447"/>
        <v>0</v>
      </c>
      <c r="BT205" s="6">
        <f t="shared" si="448"/>
        <v>0</v>
      </c>
      <c r="BU205" s="6">
        <f t="shared" si="449"/>
        <v>0</v>
      </c>
    </row>
    <row r="206" spans="2:73" ht="18.75" x14ac:dyDescent="0.4">
      <c r="B206" s="147" t="s">
        <v>36</v>
      </c>
      <c r="C206" s="148"/>
      <c r="D206" s="3">
        <f t="shared" si="317"/>
        <v>10</v>
      </c>
      <c r="E206" s="3">
        <f t="shared" si="318"/>
        <v>20</v>
      </c>
      <c r="F206" s="3">
        <f t="shared" si="319"/>
        <v>30</v>
      </c>
      <c r="G206" s="3">
        <f t="shared" si="320"/>
        <v>50</v>
      </c>
      <c r="H206" s="3">
        <f t="shared" si="321"/>
        <v>70</v>
      </c>
      <c r="I206" s="3" t="str">
        <f t="shared" si="450"/>
        <v>71以上</v>
      </c>
      <c r="J206" s="3" t="str">
        <f t="shared" si="322"/>
        <v>101以上</v>
      </c>
      <c r="K206" s="3" t="s">
        <v>20</v>
      </c>
      <c r="L206" s="5">
        <f t="shared" si="409"/>
        <v>5847</v>
      </c>
      <c r="M206" s="6">
        <f t="shared" si="410"/>
        <v>10</v>
      </c>
      <c r="N206" s="6">
        <f t="shared" si="411"/>
        <v>10</v>
      </c>
      <c r="O206" s="6">
        <f t="shared" si="412"/>
        <v>10</v>
      </c>
      <c r="P206" s="6">
        <f t="shared" si="413"/>
        <v>18</v>
      </c>
      <c r="Q206" s="6">
        <f t="shared" si="414"/>
        <v>0</v>
      </c>
      <c r="R206" s="6">
        <f t="shared" si="415"/>
        <v>0</v>
      </c>
      <c r="S206" s="6">
        <f t="shared" si="416"/>
        <v>0</v>
      </c>
      <c r="T206" s="4" t="s">
        <v>16</v>
      </c>
      <c r="U206" s="6">
        <f t="shared" si="417"/>
        <v>357</v>
      </c>
      <c r="V206" s="6">
        <f t="shared" si="418"/>
        <v>79</v>
      </c>
      <c r="W206" s="6">
        <f t="shared" si="419"/>
        <v>100</v>
      </c>
      <c r="X206" s="6">
        <f t="shared" si="420"/>
        <v>118</v>
      </c>
      <c r="Y206" s="6">
        <f t="shared" si="421"/>
        <v>140</v>
      </c>
      <c r="Z206" s="6">
        <f t="shared" si="422"/>
        <v>168</v>
      </c>
      <c r="AA206" s="6">
        <f t="shared" si="423"/>
        <v>198</v>
      </c>
      <c r="AB206" s="6">
        <f t="shared" si="424"/>
        <v>0</v>
      </c>
      <c r="AC206" s="4" t="s">
        <v>19</v>
      </c>
      <c r="AD206" s="6">
        <f t="shared" si="425"/>
        <v>5490</v>
      </c>
      <c r="AE206" s="6">
        <f t="shared" si="426"/>
        <v>790</v>
      </c>
      <c r="AF206" s="6">
        <f t="shared" si="427"/>
        <v>1000</v>
      </c>
      <c r="AG206" s="6">
        <f t="shared" si="428"/>
        <v>1180</v>
      </c>
      <c r="AH206" s="6">
        <f t="shared" si="429"/>
        <v>2520</v>
      </c>
      <c r="AI206" s="6">
        <f t="shared" si="430"/>
        <v>0</v>
      </c>
      <c r="AJ206" s="6">
        <f t="shared" si="431"/>
        <v>0</v>
      </c>
      <c r="AK206" s="6">
        <f t="shared" si="432"/>
        <v>0</v>
      </c>
      <c r="AL206" s="172" t="s">
        <v>37</v>
      </c>
      <c r="AM206" s="172"/>
      <c r="AN206" s="3">
        <f t="shared" si="339"/>
        <v>10</v>
      </c>
      <c r="AO206" s="3">
        <f t="shared" si="340"/>
        <v>20</v>
      </c>
      <c r="AP206" s="3">
        <f t="shared" si="341"/>
        <v>30</v>
      </c>
      <c r="AQ206" s="3">
        <f t="shared" si="342"/>
        <v>50</v>
      </c>
      <c r="AR206" s="3">
        <f t="shared" si="343"/>
        <v>100</v>
      </c>
      <c r="AS206" s="3">
        <f t="shared" si="344"/>
        <v>500</v>
      </c>
      <c r="AT206" s="3" t="str">
        <f t="shared" si="451"/>
        <v>501以上</v>
      </c>
      <c r="AU206" s="3" t="s">
        <v>33</v>
      </c>
      <c r="AV206" s="5">
        <f t="shared" si="433"/>
        <v>3461</v>
      </c>
      <c r="AW206" s="6">
        <f t="shared" si="434"/>
        <v>10</v>
      </c>
      <c r="AX206" s="6">
        <f t="shared" si="435"/>
        <v>10</v>
      </c>
      <c r="AY206" s="6">
        <f t="shared" si="436"/>
        <v>10</v>
      </c>
      <c r="AZ206" s="6">
        <f t="shared" si="437"/>
        <v>18</v>
      </c>
      <c r="BA206" s="6">
        <f t="shared" si="438"/>
        <v>0</v>
      </c>
      <c r="BB206" s="6">
        <f t="shared" si="439"/>
        <v>0</v>
      </c>
      <c r="BC206" s="6">
        <f t="shared" si="440"/>
        <v>0</v>
      </c>
      <c r="BD206" s="4" t="s">
        <v>16</v>
      </c>
      <c r="BE206" s="6">
        <f t="shared" si="441"/>
        <v>533</v>
      </c>
      <c r="BF206" s="6">
        <f t="shared" si="353"/>
        <v>0</v>
      </c>
      <c r="BG206" s="6">
        <f t="shared" si="354"/>
        <v>71</v>
      </c>
      <c r="BH206" s="6">
        <f t="shared" si="355"/>
        <v>76</v>
      </c>
      <c r="BI206" s="6">
        <f t="shared" si="356"/>
        <v>81</v>
      </c>
      <c r="BJ206" s="6">
        <f t="shared" si="357"/>
        <v>85</v>
      </c>
      <c r="BK206" s="6">
        <f t="shared" si="358"/>
        <v>94</v>
      </c>
      <c r="BL206" s="6">
        <f t="shared" si="359"/>
        <v>114</v>
      </c>
      <c r="BM206" s="4" t="s">
        <v>19</v>
      </c>
      <c r="BN206" s="6">
        <f t="shared" si="442"/>
        <v>2928</v>
      </c>
      <c r="BO206" s="6">
        <f t="shared" si="443"/>
        <v>0</v>
      </c>
      <c r="BP206" s="6">
        <f t="shared" si="444"/>
        <v>710</v>
      </c>
      <c r="BQ206" s="6">
        <f t="shared" si="445"/>
        <v>760</v>
      </c>
      <c r="BR206" s="6">
        <f t="shared" si="446"/>
        <v>1458</v>
      </c>
      <c r="BS206" s="6">
        <f t="shared" si="447"/>
        <v>0</v>
      </c>
      <c r="BT206" s="6">
        <f t="shared" si="448"/>
        <v>0</v>
      </c>
      <c r="BU206" s="6">
        <f t="shared" si="449"/>
        <v>0</v>
      </c>
    </row>
    <row r="207" spans="2:73" ht="18.75" x14ac:dyDescent="0.4">
      <c r="B207" s="147" t="s">
        <v>36</v>
      </c>
      <c r="C207" s="148"/>
      <c r="D207" s="3">
        <f t="shared" si="317"/>
        <v>10</v>
      </c>
      <c r="E207" s="3">
        <f t="shared" si="318"/>
        <v>20</v>
      </c>
      <c r="F207" s="3">
        <f t="shared" si="319"/>
        <v>30</v>
      </c>
      <c r="G207" s="3">
        <f t="shared" si="320"/>
        <v>50</v>
      </c>
      <c r="H207" s="3">
        <f t="shared" si="321"/>
        <v>70</v>
      </c>
      <c r="I207" s="3" t="str">
        <f t="shared" si="450"/>
        <v>71以上</v>
      </c>
      <c r="J207" s="3" t="str">
        <f t="shared" si="322"/>
        <v>101以上</v>
      </c>
      <c r="K207" s="3" t="s">
        <v>20</v>
      </c>
      <c r="L207" s="5">
        <f t="shared" si="409"/>
        <v>5987</v>
      </c>
      <c r="M207" s="6">
        <f t="shared" si="410"/>
        <v>10</v>
      </c>
      <c r="N207" s="6">
        <f t="shared" si="411"/>
        <v>10</v>
      </c>
      <c r="O207" s="6">
        <f t="shared" si="412"/>
        <v>10</v>
      </c>
      <c r="P207" s="6">
        <f t="shared" si="413"/>
        <v>19</v>
      </c>
      <c r="Q207" s="6">
        <f t="shared" si="414"/>
        <v>0</v>
      </c>
      <c r="R207" s="6">
        <f t="shared" si="415"/>
        <v>0</v>
      </c>
      <c r="S207" s="6">
        <f t="shared" si="416"/>
        <v>0</v>
      </c>
      <c r="T207" s="4" t="s">
        <v>16</v>
      </c>
      <c r="U207" s="6">
        <f t="shared" si="417"/>
        <v>357</v>
      </c>
      <c r="V207" s="6">
        <f t="shared" si="418"/>
        <v>79</v>
      </c>
      <c r="W207" s="6">
        <f t="shared" si="419"/>
        <v>100</v>
      </c>
      <c r="X207" s="6">
        <f t="shared" si="420"/>
        <v>118</v>
      </c>
      <c r="Y207" s="6">
        <f t="shared" si="421"/>
        <v>140</v>
      </c>
      <c r="Z207" s="6">
        <f t="shared" si="422"/>
        <v>168</v>
      </c>
      <c r="AA207" s="6">
        <f t="shared" si="423"/>
        <v>198</v>
      </c>
      <c r="AB207" s="6">
        <f t="shared" si="424"/>
        <v>0</v>
      </c>
      <c r="AC207" s="4" t="s">
        <v>19</v>
      </c>
      <c r="AD207" s="6">
        <f t="shared" si="425"/>
        <v>5630</v>
      </c>
      <c r="AE207" s="6">
        <f t="shared" si="426"/>
        <v>790</v>
      </c>
      <c r="AF207" s="6">
        <f t="shared" si="427"/>
        <v>1000</v>
      </c>
      <c r="AG207" s="6">
        <f t="shared" si="428"/>
        <v>1180</v>
      </c>
      <c r="AH207" s="6">
        <f t="shared" si="429"/>
        <v>2660</v>
      </c>
      <c r="AI207" s="6">
        <f t="shared" si="430"/>
        <v>0</v>
      </c>
      <c r="AJ207" s="6">
        <f t="shared" si="431"/>
        <v>0</v>
      </c>
      <c r="AK207" s="6">
        <f t="shared" si="432"/>
        <v>0</v>
      </c>
      <c r="AL207" s="172" t="s">
        <v>37</v>
      </c>
      <c r="AM207" s="172"/>
      <c r="AN207" s="3">
        <f t="shared" si="339"/>
        <v>10</v>
      </c>
      <c r="AO207" s="3">
        <f t="shared" si="340"/>
        <v>20</v>
      </c>
      <c r="AP207" s="3">
        <f t="shared" si="341"/>
        <v>30</v>
      </c>
      <c r="AQ207" s="3">
        <f t="shared" si="342"/>
        <v>50</v>
      </c>
      <c r="AR207" s="3">
        <f t="shared" si="343"/>
        <v>100</v>
      </c>
      <c r="AS207" s="3">
        <f t="shared" si="344"/>
        <v>500</v>
      </c>
      <c r="AT207" s="3" t="str">
        <f t="shared" si="451"/>
        <v>501以上</v>
      </c>
      <c r="AU207" s="3" t="s">
        <v>33</v>
      </c>
      <c r="AV207" s="5">
        <f t="shared" si="433"/>
        <v>3542</v>
      </c>
      <c r="AW207" s="6">
        <f t="shared" si="434"/>
        <v>10</v>
      </c>
      <c r="AX207" s="6">
        <f t="shared" si="435"/>
        <v>10</v>
      </c>
      <c r="AY207" s="6">
        <f t="shared" si="436"/>
        <v>10</v>
      </c>
      <c r="AZ207" s="6">
        <f t="shared" si="437"/>
        <v>19</v>
      </c>
      <c r="BA207" s="6">
        <f t="shared" si="438"/>
        <v>0</v>
      </c>
      <c r="BB207" s="6">
        <f t="shared" si="439"/>
        <v>0</v>
      </c>
      <c r="BC207" s="6">
        <f t="shared" si="440"/>
        <v>0</v>
      </c>
      <c r="BD207" s="4" t="s">
        <v>16</v>
      </c>
      <c r="BE207" s="6">
        <f t="shared" si="441"/>
        <v>533</v>
      </c>
      <c r="BF207" s="6">
        <f t="shared" si="353"/>
        <v>0</v>
      </c>
      <c r="BG207" s="6">
        <f t="shared" si="354"/>
        <v>71</v>
      </c>
      <c r="BH207" s="6">
        <f t="shared" si="355"/>
        <v>76</v>
      </c>
      <c r="BI207" s="6">
        <f t="shared" si="356"/>
        <v>81</v>
      </c>
      <c r="BJ207" s="6">
        <f t="shared" si="357"/>
        <v>85</v>
      </c>
      <c r="BK207" s="6">
        <f t="shared" si="358"/>
        <v>94</v>
      </c>
      <c r="BL207" s="6">
        <f t="shared" si="359"/>
        <v>114</v>
      </c>
      <c r="BM207" s="4" t="s">
        <v>19</v>
      </c>
      <c r="BN207" s="6">
        <f t="shared" si="442"/>
        <v>3009</v>
      </c>
      <c r="BO207" s="6">
        <f t="shared" si="443"/>
        <v>0</v>
      </c>
      <c r="BP207" s="6">
        <f t="shared" si="444"/>
        <v>710</v>
      </c>
      <c r="BQ207" s="6">
        <f t="shared" si="445"/>
        <v>760</v>
      </c>
      <c r="BR207" s="6">
        <f t="shared" si="446"/>
        <v>1539</v>
      </c>
      <c r="BS207" s="6">
        <f t="shared" si="447"/>
        <v>0</v>
      </c>
      <c r="BT207" s="6">
        <f t="shared" si="448"/>
        <v>0</v>
      </c>
      <c r="BU207" s="6">
        <f t="shared" si="449"/>
        <v>0</v>
      </c>
    </row>
    <row r="208" spans="2:73" ht="18.75" x14ac:dyDescent="0.4">
      <c r="B208" s="147" t="s">
        <v>36</v>
      </c>
      <c r="C208" s="148"/>
      <c r="D208" s="3">
        <f t="shared" si="317"/>
        <v>10</v>
      </c>
      <c r="E208" s="3">
        <f t="shared" si="318"/>
        <v>20</v>
      </c>
      <c r="F208" s="3">
        <f t="shared" si="319"/>
        <v>30</v>
      </c>
      <c r="G208" s="3">
        <f t="shared" si="320"/>
        <v>50</v>
      </c>
      <c r="H208" s="3">
        <f t="shared" si="321"/>
        <v>70</v>
      </c>
      <c r="I208" s="3" t="str">
        <f t="shared" si="450"/>
        <v>71以上</v>
      </c>
      <c r="J208" s="3" t="str">
        <f t="shared" si="322"/>
        <v>101以上</v>
      </c>
      <c r="K208" s="3" t="s">
        <v>20</v>
      </c>
      <c r="L208" s="5">
        <f t="shared" si="409"/>
        <v>6127</v>
      </c>
      <c r="M208" s="6">
        <f t="shared" si="410"/>
        <v>10</v>
      </c>
      <c r="N208" s="6">
        <f t="shared" si="411"/>
        <v>10</v>
      </c>
      <c r="O208" s="6">
        <f t="shared" si="412"/>
        <v>10</v>
      </c>
      <c r="P208" s="6">
        <f t="shared" si="413"/>
        <v>20</v>
      </c>
      <c r="Q208" s="6">
        <f t="shared" si="414"/>
        <v>0</v>
      </c>
      <c r="R208" s="6">
        <f t="shared" si="415"/>
        <v>0</v>
      </c>
      <c r="S208" s="6">
        <f t="shared" si="416"/>
        <v>0</v>
      </c>
      <c r="T208" s="4" t="s">
        <v>16</v>
      </c>
      <c r="U208" s="6">
        <f t="shared" si="417"/>
        <v>357</v>
      </c>
      <c r="V208" s="6">
        <f t="shared" si="418"/>
        <v>79</v>
      </c>
      <c r="W208" s="6">
        <f t="shared" si="419"/>
        <v>100</v>
      </c>
      <c r="X208" s="6">
        <f t="shared" si="420"/>
        <v>118</v>
      </c>
      <c r="Y208" s="6">
        <f t="shared" si="421"/>
        <v>140</v>
      </c>
      <c r="Z208" s="6">
        <f t="shared" si="422"/>
        <v>168</v>
      </c>
      <c r="AA208" s="6">
        <f t="shared" si="423"/>
        <v>198</v>
      </c>
      <c r="AB208" s="6">
        <f t="shared" si="424"/>
        <v>0</v>
      </c>
      <c r="AC208" s="4" t="s">
        <v>19</v>
      </c>
      <c r="AD208" s="6">
        <f t="shared" si="425"/>
        <v>5770</v>
      </c>
      <c r="AE208" s="6">
        <f t="shared" si="426"/>
        <v>790</v>
      </c>
      <c r="AF208" s="6">
        <f t="shared" si="427"/>
        <v>1000</v>
      </c>
      <c r="AG208" s="6">
        <f t="shared" si="428"/>
        <v>1180</v>
      </c>
      <c r="AH208" s="6">
        <f t="shared" si="429"/>
        <v>2800</v>
      </c>
      <c r="AI208" s="6">
        <f t="shared" si="430"/>
        <v>0</v>
      </c>
      <c r="AJ208" s="6">
        <f t="shared" si="431"/>
        <v>0</v>
      </c>
      <c r="AK208" s="6">
        <f t="shared" si="432"/>
        <v>0</v>
      </c>
      <c r="AL208" s="172" t="s">
        <v>37</v>
      </c>
      <c r="AM208" s="172"/>
      <c r="AN208" s="3">
        <f t="shared" si="339"/>
        <v>10</v>
      </c>
      <c r="AO208" s="3">
        <f t="shared" si="340"/>
        <v>20</v>
      </c>
      <c r="AP208" s="3">
        <f t="shared" si="341"/>
        <v>30</v>
      </c>
      <c r="AQ208" s="3">
        <f t="shared" si="342"/>
        <v>50</v>
      </c>
      <c r="AR208" s="3">
        <f t="shared" si="343"/>
        <v>100</v>
      </c>
      <c r="AS208" s="3">
        <f t="shared" si="344"/>
        <v>500</v>
      </c>
      <c r="AT208" s="3" t="str">
        <f t="shared" si="451"/>
        <v>501以上</v>
      </c>
      <c r="AU208" s="3" t="s">
        <v>33</v>
      </c>
      <c r="AV208" s="5">
        <f t="shared" si="433"/>
        <v>3623</v>
      </c>
      <c r="AW208" s="6">
        <f t="shared" si="434"/>
        <v>10</v>
      </c>
      <c r="AX208" s="6">
        <f t="shared" si="435"/>
        <v>10</v>
      </c>
      <c r="AY208" s="6">
        <f t="shared" si="436"/>
        <v>10</v>
      </c>
      <c r="AZ208" s="6">
        <f t="shared" si="437"/>
        <v>20</v>
      </c>
      <c r="BA208" s="6">
        <f t="shared" si="438"/>
        <v>0</v>
      </c>
      <c r="BB208" s="6">
        <f t="shared" si="439"/>
        <v>0</v>
      </c>
      <c r="BC208" s="6">
        <f t="shared" si="440"/>
        <v>0</v>
      </c>
      <c r="BD208" s="4" t="s">
        <v>16</v>
      </c>
      <c r="BE208" s="6">
        <f t="shared" si="441"/>
        <v>533</v>
      </c>
      <c r="BF208" s="6">
        <f t="shared" si="353"/>
        <v>0</v>
      </c>
      <c r="BG208" s="6">
        <f t="shared" si="354"/>
        <v>71</v>
      </c>
      <c r="BH208" s="6">
        <f t="shared" si="355"/>
        <v>76</v>
      </c>
      <c r="BI208" s="6">
        <f t="shared" si="356"/>
        <v>81</v>
      </c>
      <c r="BJ208" s="6">
        <f t="shared" si="357"/>
        <v>85</v>
      </c>
      <c r="BK208" s="6">
        <f t="shared" si="358"/>
        <v>94</v>
      </c>
      <c r="BL208" s="6">
        <f t="shared" si="359"/>
        <v>114</v>
      </c>
      <c r="BM208" s="4" t="s">
        <v>19</v>
      </c>
      <c r="BN208" s="6">
        <f t="shared" si="442"/>
        <v>3090</v>
      </c>
      <c r="BO208" s="6">
        <f t="shared" si="443"/>
        <v>0</v>
      </c>
      <c r="BP208" s="6">
        <f t="shared" si="444"/>
        <v>710</v>
      </c>
      <c r="BQ208" s="6">
        <f t="shared" si="445"/>
        <v>760</v>
      </c>
      <c r="BR208" s="6">
        <f t="shared" si="446"/>
        <v>1620</v>
      </c>
      <c r="BS208" s="6">
        <f t="shared" si="447"/>
        <v>0</v>
      </c>
      <c r="BT208" s="6">
        <f t="shared" si="448"/>
        <v>0</v>
      </c>
      <c r="BU208" s="6">
        <f t="shared" si="449"/>
        <v>0</v>
      </c>
    </row>
    <row r="209" spans="2:73" ht="18.75" x14ac:dyDescent="0.4">
      <c r="B209" s="147" t="s">
        <v>36</v>
      </c>
      <c r="C209" s="148"/>
      <c r="D209" s="3">
        <f t="shared" si="317"/>
        <v>10</v>
      </c>
      <c r="E209" s="3">
        <f t="shared" si="318"/>
        <v>20</v>
      </c>
      <c r="F209" s="3">
        <f t="shared" si="319"/>
        <v>30</v>
      </c>
      <c r="G209" s="3">
        <f t="shared" si="320"/>
        <v>50</v>
      </c>
      <c r="H209" s="3">
        <f t="shared" si="321"/>
        <v>70</v>
      </c>
      <c r="I209" s="3" t="str">
        <f t="shared" si="450"/>
        <v>71以上</v>
      </c>
      <c r="J209" s="3" t="str">
        <f t="shared" si="322"/>
        <v>101以上</v>
      </c>
      <c r="K209" s="3" t="s">
        <v>20</v>
      </c>
      <c r="L209" s="5">
        <f t="shared" si="409"/>
        <v>6967</v>
      </c>
      <c r="M209" s="6">
        <f t="shared" si="410"/>
        <v>10</v>
      </c>
      <c r="N209" s="6">
        <f t="shared" si="411"/>
        <v>10</v>
      </c>
      <c r="O209" s="6">
        <f t="shared" si="412"/>
        <v>10</v>
      </c>
      <c r="P209" s="6">
        <f t="shared" si="413"/>
        <v>20</v>
      </c>
      <c r="Q209" s="6">
        <f t="shared" si="414"/>
        <v>5</v>
      </c>
      <c r="R209" s="6">
        <f t="shared" si="415"/>
        <v>0</v>
      </c>
      <c r="S209" s="6">
        <f t="shared" si="416"/>
        <v>0</v>
      </c>
      <c r="T209" s="4" t="s">
        <v>16</v>
      </c>
      <c r="U209" s="6">
        <f t="shared" si="417"/>
        <v>357</v>
      </c>
      <c r="V209" s="6">
        <f t="shared" si="418"/>
        <v>79</v>
      </c>
      <c r="W209" s="6">
        <f t="shared" si="419"/>
        <v>100</v>
      </c>
      <c r="X209" s="6">
        <f t="shared" si="420"/>
        <v>118</v>
      </c>
      <c r="Y209" s="6">
        <f t="shared" si="421"/>
        <v>140</v>
      </c>
      <c r="Z209" s="6">
        <f t="shared" si="422"/>
        <v>168</v>
      </c>
      <c r="AA209" s="6">
        <f t="shared" si="423"/>
        <v>198</v>
      </c>
      <c r="AB209" s="6">
        <f t="shared" si="424"/>
        <v>0</v>
      </c>
      <c r="AC209" s="4" t="s">
        <v>19</v>
      </c>
      <c r="AD209" s="6">
        <f t="shared" si="425"/>
        <v>6610</v>
      </c>
      <c r="AE209" s="6">
        <f t="shared" si="426"/>
        <v>790</v>
      </c>
      <c r="AF209" s="6">
        <f t="shared" si="427"/>
        <v>1000</v>
      </c>
      <c r="AG209" s="6">
        <f t="shared" si="428"/>
        <v>1180</v>
      </c>
      <c r="AH209" s="6">
        <f t="shared" si="429"/>
        <v>2800</v>
      </c>
      <c r="AI209" s="6">
        <f t="shared" si="430"/>
        <v>840</v>
      </c>
      <c r="AJ209" s="6">
        <f t="shared" si="431"/>
        <v>0</v>
      </c>
      <c r="AK209" s="6">
        <f t="shared" si="432"/>
        <v>0</v>
      </c>
      <c r="AL209" s="172" t="s">
        <v>37</v>
      </c>
      <c r="AM209" s="172"/>
      <c r="AN209" s="3">
        <f t="shared" si="339"/>
        <v>10</v>
      </c>
      <c r="AO209" s="3">
        <f t="shared" si="340"/>
        <v>20</v>
      </c>
      <c r="AP209" s="3">
        <f t="shared" si="341"/>
        <v>30</v>
      </c>
      <c r="AQ209" s="3">
        <f t="shared" si="342"/>
        <v>50</v>
      </c>
      <c r="AR209" s="3">
        <f t="shared" si="343"/>
        <v>100</v>
      </c>
      <c r="AS209" s="3">
        <f t="shared" si="344"/>
        <v>500</v>
      </c>
      <c r="AT209" s="3" t="str">
        <f t="shared" si="451"/>
        <v>501以上</v>
      </c>
      <c r="AU209" s="3" t="s">
        <v>33</v>
      </c>
      <c r="AV209" s="5">
        <f t="shared" si="433"/>
        <v>4048</v>
      </c>
      <c r="AW209" s="6">
        <f t="shared" si="434"/>
        <v>10</v>
      </c>
      <c r="AX209" s="6">
        <f t="shared" si="435"/>
        <v>10</v>
      </c>
      <c r="AY209" s="6">
        <f t="shared" si="436"/>
        <v>10</v>
      </c>
      <c r="AZ209" s="6">
        <f t="shared" si="437"/>
        <v>20</v>
      </c>
      <c r="BA209" s="6">
        <f t="shared" si="438"/>
        <v>5</v>
      </c>
      <c r="BB209" s="6">
        <f t="shared" si="439"/>
        <v>0</v>
      </c>
      <c r="BC209" s="6">
        <f t="shared" si="440"/>
        <v>0</v>
      </c>
      <c r="BD209" s="4" t="s">
        <v>16</v>
      </c>
      <c r="BE209" s="6">
        <f t="shared" si="441"/>
        <v>533</v>
      </c>
      <c r="BF209" s="6">
        <f t="shared" si="353"/>
        <v>0</v>
      </c>
      <c r="BG209" s="6">
        <f t="shared" si="354"/>
        <v>71</v>
      </c>
      <c r="BH209" s="6">
        <f t="shared" si="355"/>
        <v>76</v>
      </c>
      <c r="BI209" s="6">
        <f t="shared" si="356"/>
        <v>81</v>
      </c>
      <c r="BJ209" s="6">
        <f t="shared" si="357"/>
        <v>85</v>
      </c>
      <c r="BK209" s="6">
        <f t="shared" si="358"/>
        <v>94</v>
      </c>
      <c r="BL209" s="6">
        <f t="shared" si="359"/>
        <v>114</v>
      </c>
      <c r="BM209" s="4" t="s">
        <v>19</v>
      </c>
      <c r="BN209" s="6">
        <f t="shared" si="442"/>
        <v>3515</v>
      </c>
      <c r="BO209" s="6">
        <f t="shared" si="443"/>
        <v>0</v>
      </c>
      <c r="BP209" s="6">
        <f t="shared" si="444"/>
        <v>710</v>
      </c>
      <c r="BQ209" s="6">
        <f t="shared" si="445"/>
        <v>760</v>
      </c>
      <c r="BR209" s="6">
        <f t="shared" si="446"/>
        <v>1620</v>
      </c>
      <c r="BS209" s="6">
        <f t="shared" si="447"/>
        <v>425</v>
      </c>
      <c r="BT209" s="6">
        <f t="shared" si="448"/>
        <v>0</v>
      </c>
      <c r="BU209" s="6">
        <f t="shared" si="449"/>
        <v>0</v>
      </c>
    </row>
    <row r="210" spans="2:73" ht="18.75" x14ac:dyDescent="0.4">
      <c r="B210" s="147" t="s">
        <v>36</v>
      </c>
      <c r="C210" s="148"/>
      <c r="D210" s="3">
        <f t="shared" si="317"/>
        <v>10</v>
      </c>
      <c r="E210" s="3">
        <f t="shared" si="318"/>
        <v>20</v>
      </c>
      <c r="F210" s="3">
        <f t="shared" si="319"/>
        <v>30</v>
      </c>
      <c r="G210" s="3">
        <f t="shared" si="320"/>
        <v>50</v>
      </c>
      <c r="H210" s="3">
        <f t="shared" si="321"/>
        <v>70</v>
      </c>
      <c r="I210" s="3" t="str">
        <f t="shared" si="450"/>
        <v>71以上</v>
      </c>
      <c r="J210" s="3" t="str">
        <f t="shared" si="322"/>
        <v>101以上</v>
      </c>
      <c r="K210" s="3" t="s">
        <v>20</v>
      </c>
      <c r="L210" s="5">
        <f t="shared" si="409"/>
        <v>7807</v>
      </c>
      <c r="M210" s="6">
        <f t="shared" si="410"/>
        <v>10</v>
      </c>
      <c r="N210" s="6">
        <f t="shared" si="411"/>
        <v>10</v>
      </c>
      <c r="O210" s="6">
        <f t="shared" si="412"/>
        <v>10</v>
      </c>
      <c r="P210" s="6">
        <f t="shared" si="413"/>
        <v>20</v>
      </c>
      <c r="Q210" s="6">
        <f t="shared" si="414"/>
        <v>10</v>
      </c>
      <c r="R210" s="6">
        <f t="shared" si="415"/>
        <v>0</v>
      </c>
      <c r="S210" s="6">
        <f t="shared" si="416"/>
        <v>0</v>
      </c>
      <c r="T210" s="4" t="s">
        <v>16</v>
      </c>
      <c r="U210" s="6">
        <f t="shared" si="417"/>
        <v>357</v>
      </c>
      <c r="V210" s="6">
        <f t="shared" si="418"/>
        <v>79</v>
      </c>
      <c r="W210" s="6">
        <f t="shared" si="419"/>
        <v>100</v>
      </c>
      <c r="X210" s="6">
        <f t="shared" si="420"/>
        <v>118</v>
      </c>
      <c r="Y210" s="6">
        <f t="shared" si="421"/>
        <v>140</v>
      </c>
      <c r="Z210" s="6">
        <f t="shared" si="422"/>
        <v>168</v>
      </c>
      <c r="AA210" s="6">
        <f t="shared" si="423"/>
        <v>198</v>
      </c>
      <c r="AB210" s="6">
        <f t="shared" si="424"/>
        <v>0</v>
      </c>
      <c r="AC210" s="4" t="s">
        <v>19</v>
      </c>
      <c r="AD210" s="6">
        <f t="shared" si="425"/>
        <v>7450</v>
      </c>
      <c r="AE210" s="6">
        <f t="shared" si="426"/>
        <v>790</v>
      </c>
      <c r="AF210" s="6">
        <f t="shared" si="427"/>
        <v>1000</v>
      </c>
      <c r="AG210" s="6">
        <f t="shared" si="428"/>
        <v>1180</v>
      </c>
      <c r="AH210" s="6">
        <f t="shared" si="429"/>
        <v>2800</v>
      </c>
      <c r="AI210" s="6">
        <f t="shared" si="430"/>
        <v>1680</v>
      </c>
      <c r="AJ210" s="6">
        <f t="shared" si="431"/>
        <v>0</v>
      </c>
      <c r="AK210" s="6">
        <f t="shared" si="432"/>
        <v>0</v>
      </c>
      <c r="AL210" s="172" t="s">
        <v>37</v>
      </c>
      <c r="AM210" s="172"/>
      <c r="AN210" s="3">
        <f t="shared" si="339"/>
        <v>10</v>
      </c>
      <c r="AO210" s="3">
        <f t="shared" si="340"/>
        <v>20</v>
      </c>
      <c r="AP210" s="3">
        <f t="shared" si="341"/>
        <v>30</v>
      </c>
      <c r="AQ210" s="3">
        <f t="shared" si="342"/>
        <v>50</v>
      </c>
      <c r="AR210" s="3">
        <f t="shared" si="343"/>
        <v>100</v>
      </c>
      <c r="AS210" s="3">
        <f t="shared" si="344"/>
        <v>500</v>
      </c>
      <c r="AT210" s="3" t="str">
        <f t="shared" si="451"/>
        <v>501以上</v>
      </c>
      <c r="AU210" s="3" t="s">
        <v>33</v>
      </c>
      <c r="AV210" s="5">
        <f t="shared" si="433"/>
        <v>4473</v>
      </c>
      <c r="AW210" s="6">
        <f t="shared" si="434"/>
        <v>10</v>
      </c>
      <c r="AX210" s="6">
        <f t="shared" si="435"/>
        <v>10</v>
      </c>
      <c r="AY210" s="6">
        <f t="shared" si="436"/>
        <v>10</v>
      </c>
      <c r="AZ210" s="6">
        <f t="shared" si="437"/>
        <v>20</v>
      </c>
      <c r="BA210" s="6">
        <f t="shared" si="438"/>
        <v>10</v>
      </c>
      <c r="BB210" s="6">
        <f t="shared" si="439"/>
        <v>0</v>
      </c>
      <c r="BC210" s="6">
        <f t="shared" si="440"/>
        <v>0</v>
      </c>
      <c r="BD210" s="4" t="s">
        <v>16</v>
      </c>
      <c r="BE210" s="6">
        <f t="shared" si="441"/>
        <v>533</v>
      </c>
      <c r="BF210" s="6">
        <f t="shared" si="353"/>
        <v>0</v>
      </c>
      <c r="BG210" s="6">
        <f t="shared" si="354"/>
        <v>71</v>
      </c>
      <c r="BH210" s="6">
        <f t="shared" si="355"/>
        <v>76</v>
      </c>
      <c r="BI210" s="6">
        <f t="shared" si="356"/>
        <v>81</v>
      </c>
      <c r="BJ210" s="6">
        <f t="shared" si="357"/>
        <v>85</v>
      </c>
      <c r="BK210" s="6">
        <f t="shared" si="358"/>
        <v>94</v>
      </c>
      <c r="BL210" s="6">
        <f t="shared" si="359"/>
        <v>114</v>
      </c>
      <c r="BM210" s="4" t="s">
        <v>19</v>
      </c>
      <c r="BN210" s="6">
        <f t="shared" si="442"/>
        <v>3940</v>
      </c>
      <c r="BO210" s="6">
        <f t="shared" si="443"/>
        <v>0</v>
      </c>
      <c r="BP210" s="6">
        <f t="shared" si="444"/>
        <v>710</v>
      </c>
      <c r="BQ210" s="6">
        <f t="shared" si="445"/>
        <v>760</v>
      </c>
      <c r="BR210" s="6">
        <f t="shared" si="446"/>
        <v>1620</v>
      </c>
      <c r="BS210" s="6">
        <f t="shared" si="447"/>
        <v>850</v>
      </c>
      <c r="BT210" s="6">
        <f t="shared" si="448"/>
        <v>0</v>
      </c>
      <c r="BU210" s="6">
        <f t="shared" si="449"/>
        <v>0</v>
      </c>
    </row>
    <row r="211" spans="2:73" ht="18.75" x14ac:dyDescent="0.4">
      <c r="B211" s="147" t="s">
        <v>36</v>
      </c>
      <c r="C211" s="148"/>
      <c r="D211" s="3">
        <f t="shared" si="317"/>
        <v>10</v>
      </c>
      <c r="E211" s="3">
        <f t="shared" si="318"/>
        <v>20</v>
      </c>
      <c r="F211" s="3">
        <f t="shared" si="319"/>
        <v>30</v>
      </c>
      <c r="G211" s="3">
        <f t="shared" si="320"/>
        <v>50</v>
      </c>
      <c r="H211" s="3">
        <f t="shared" si="321"/>
        <v>70</v>
      </c>
      <c r="I211" s="3" t="str">
        <f t="shared" si="450"/>
        <v>71以上</v>
      </c>
      <c r="J211" s="3" t="str">
        <f t="shared" si="322"/>
        <v>101以上</v>
      </c>
      <c r="K211" s="3" t="s">
        <v>20</v>
      </c>
      <c r="L211" s="5">
        <f t="shared" si="409"/>
        <v>8647</v>
      </c>
      <c r="M211" s="6">
        <f t="shared" si="410"/>
        <v>10</v>
      </c>
      <c r="N211" s="6">
        <f t="shared" si="411"/>
        <v>10</v>
      </c>
      <c r="O211" s="6">
        <f t="shared" si="412"/>
        <v>10</v>
      </c>
      <c r="P211" s="6">
        <f t="shared" si="413"/>
        <v>20</v>
      </c>
      <c r="Q211" s="6">
        <f t="shared" si="414"/>
        <v>15</v>
      </c>
      <c r="R211" s="6">
        <f t="shared" si="415"/>
        <v>0</v>
      </c>
      <c r="S211" s="6">
        <f t="shared" si="416"/>
        <v>0</v>
      </c>
      <c r="T211" s="4" t="s">
        <v>16</v>
      </c>
      <c r="U211" s="6">
        <f t="shared" si="417"/>
        <v>357</v>
      </c>
      <c r="V211" s="6">
        <f t="shared" si="418"/>
        <v>79</v>
      </c>
      <c r="W211" s="6">
        <f t="shared" si="419"/>
        <v>100</v>
      </c>
      <c r="X211" s="6">
        <f t="shared" si="420"/>
        <v>118</v>
      </c>
      <c r="Y211" s="6">
        <f t="shared" si="421"/>
        <v>140</v>
      </c>
      <c r="Z211" s="6">
        <f t="shared" si="422"/>
        <v>168</v>
      </c>
      <c r="AA211" s="6">
        <f t="shared" si="423"/>
        <v>198</v>
      </c>
      <c r="AB211" s="6">
        <f t="shared" si="424"/>
        <v>0</v>
      </c>
      <c r="AC211" s="4" t="s">
        <v>19</v>
      </c>
      <c r="AD211" s="6">
        <f t="shared" si="425"/>
        <v>8290</v>
      </c>
      <c r="AE211" s="6">
        <f t="shared" si="426"/>
        <v>790</v>
      </c>
      <c r="AF211" s="6">
        <f t="shared" si="427"/>
        <v>1000</v>
      </c>
      <c r="AG211" s="6">
        <f t="shared" si="428"/>
        <v>1180</v>
      </c>
      <c r="AH211" s="6">
        <f t="shared" si="429"/>
        <v>2800</v>
      </c>
      <c r="AI211" s="6">
        <f t="shared" si="430"/>
        <v>2520</v>
      </c>
      <c r="AJ211" s="6">
        <f t="shared" si="431"/>
        <v>0</v>
      </c>
      <c r="AK211" s="6">
        <f t="shared" si="432"/>
        <v>0</v>
      </c>
      <c r="AL211" s="172" t="s">
        <v>37</v>
      </c>
      <c r="AM211" s="172"/>
      <c r="AN211" s="3">
        <f t="shared" si="339"/>
        <v>10</v>
      </c>
      <c r="AO211" s="3">
        <f t="shared" si="340"/>
        <v>20</v>
      </c>
      <c r="AP211" s="3">
        <f t="shared" si="341"/>
        <v>30</v>
      </c>
      <c r="AQ211" s="3">
        <f t="shared" si="342"/>
        <v>50</v>
      </c>
      <c r="AR211" s="3">
        <f t="shared" si="343"/>
        <v>100</v>
      </c>
      <c r="AS211" s="3">
        <f t="shared" si="344"/>
        <v>500</v>
      </c>
      <c r="AT211" s="3" t="str">
        <f t="shared" si="451"/>
        <v>501以上</v>
      </c>
      <c r="AU211" s="3" t="s">
        <v>33</v>
      </c>
      <c r="AV211" s="5">
        <f t="shared" si="433"/>
        <v>4898</v>
      </c>
      <c r="AW211" s="6">
        <f t="shared" si="434"/>
        <v>10</v>
      </c>
      <c r="AX211" s="6">
        <f t="shared" si="435"/>
        <v>10</v>
      </c>
      <c r="AY211" s="6">
        <f t="shared" si="436"/>
        <v>10</v>
      </c>
      <c r="AZ211" s="6">
        <f t="shared" si="437"/>
        <v>20</v>
      </c>
      <c r="BA211" s="6">
        <f t="shared" si="438"/>
        <v>15</v>
      </c>
      <c r="BB211" s="6">
        <f t="shared" si="439"/>
        <v>0</v>
      </c>
      <c r="BC211" s="6">
        <f t="shared" si="440"/>
        <v>0</v>
      </c>
      <c r="BD211" s="4" t="s">
        <v>16</v>
      </c>
      <c r="BE211" s="6">
        <f t="shared" si="441"/>
        <v>533</v>
      </c>
      <c r="BF211" s="6">
        <f t="shared" si="353"/>
        <v>0</v>
      </c>
      <c r="BG211" s="6">
        <f t="shared" si="354"/>
        <v>71</v>
      </c>
      <c r="BH211" s="6">
        <f t="shared" si="355"/>
        <v>76</v>
      </c>
      <c r="BI211" s="6">
        <f t="shared" si="356"/>
        <v>81</v>
      </c>
      <c r="BJ211" s="6">
        <f t="shared" si="357"/>
        <v>85</v>
      </c>
      <c r="BK211" s="6">
        <f t="shared" si="358"/>
        <v>94</v>
      </c>
      <c r="BL211" s="6">
        <f t="shared" si="359"/>
        <v>114</v>
      </c>
      <c r="BM211" s="4" t="s">
        <v>19</v>
      </c>
      <c r="BN211" s="6">
        <f t="shared" si="442"/>
        <v>4365</v>
      </c>
      <c r="BO211" s="6">
        <f t="shared" si="443"/>
        <v>0</v>
      </c>
      <c r="BP211" s="6">
        <f t="shared" si="444"/>
        <v>710</v>
      </c>
      <c r="BQ211" s="6">
        <f t="shared" si="445"/>
        <v>760</v>
      </c>
      <c r="BR211" s="6">
        <f t="shared" si="446"/>
        <v>1620</v>
      </c>
      <c r="BS211" s="6">
        <f t="shared" si="447"/>
        <v>1275</v>
      </c>
      <c r="BT211" s="6">
        <f t="shared" si="448"/>
        <v>0</v>
      </c>
      <c r="BU211" s="6">
        <f t="shared" si="449"/>
        <v>0</v>
      </c>
    </row>
    <row r="212" spans="2:73" ht="18.75" x14ac:dyDescent="0.4">
      <c r="B212" s="147" t="s">
        <v>36</v>
      </c>
      <c r="C212" s="148"/>
      <c r="D212" s="3">
        <f t="shared" si="317"/>
        <v>10</v>
      </c>
      <c r="E212" s="3">
        <f t="shared" si="318"/>
        <v>20</v>
      </c>
      <c r="F212" s="3">
        <f t="shared" si="319"/>
        <v>30</v>
      </c>
      <c r="G212" s="3">
        <f t="shared" si="320"/>
        <v>50</v>
      </c>
      <c r="H212" s="3">
        <f t="shared" si="321"/>
        <v>70</v>
      </c>
      <c r="I212" s="3" t="str">
        <f t="shared" si="450"/>
        <v>71以上</v>
      </c>
      <c r="J212" s="3" t="str">
        <f t="shared" si="322"/>
        <v>101以上</v>
      </c>
      <c r="K212" s="3" t="s">
        <v>20</v>
      </c>
      <c r="L212" s="5">
        <f t="shared" si="409"/>
        <v>9487</v>
      </c>
      <c r="M212" s="6">
        <f t="shared" si="410"/>
        <v>10</v>
      </c>
      <c r="N212" s="6">
        <f t="shared" si="411"/>
        <v>10</v>
      </c>
      <c r="O212" s="6">
        <f t="shared" si="412"/>
        <v>10</v>
      </c>
      <c r="P212" s="6">
        <f t="shared" si="413"/>
        <v>20</v>
      </c>
      <c r="Q212" s="6">
        <f t="shared" si="414"/>
        <v>20</v>
      </c>
      <c r="R212" s="6">
        <f t="shared" si="415"/>
        <v>0</v>
      </c>
      <c r="S212" s="6">
        <f t="shared" si="416"/>
        <v>0</v>
      </c>
      <c r="T212" s="4" t="s">
        <v>16</v>
      </c>
      <c r="U212" s="6">
        <f t="shared" si="417"/>
        <v>357</v>
      </c>
      <c r="V212" s="6">
        <f t="shared" si="418"/>
        <v>79</v>
      </c>
      <c r="W212" s="6">
        <f t="shared" si="419"/>
        <v>100</v>
      </c>
      <c r="X212" s="6">
        <f t="shared" si="420"/>
        <v>118</v>
      </c>
      <c r="Y212" s="6">
        <f t="shared" si="421"/>
        <v>140</v>
      </c>
      <c r="Z212" s="6">
        <f t="shared" si="422"/>
        <v>168</v>
      </c>
      <c r="AA212" s="6">
        <f t="shared" si="423"/>
        <v>198</v>
      </c>
      <c r="AB212" s="6">
        <f t="shared" si="424"/>
        <v>0</v>
      </c>
      <c r="AC212" s="4" t="s">
        <v>19</v>
      </c>
      <c r="AD212" s="6">
        <f t="shared" si="425"/>
        <v>9130</v>
      </c>
      <c r="AE212" s="6">
        <f t="shared" si="426"/>
        <v>790</v>
      </c>
      <c r="AF212" s="6">
        <f t="shared" si="427"/>
        <v>1000</v>
      </c>
      <c r="AG212" s="6">
        <f t="shared" si="428"/>
        <v>1180</v>
      </c>
      <c r="AH212" s="6">
        <f t="shared" si="429"/>
        <v>2800</v>
      </c>
      <c r="AI212" s="6">
        <f t="shared" si="430"/>
        <v>3360</v>
      </c>
      <c r="AJ212" s="6">
        <f t="shared" si="431"/>
        <v>0</v>
      </c>
      <c r="AK212" s="6">
        <f t="shared" si="432"/>
        <v>0</v>
      </c>
      <c r="AL212" s="172" t="s">
        <v>37</v>
      </c>
      <c r="AM212" s="172"/>
      <c r="AN212" s="3">
        <f t="shared" si="339"/>
        <v>10</v>
      </c>
      <c r="AO212" s="3">
        <f t="shared" si="340"/>
        <v>20</v>
      </c>
      <c r="AP212" s="3">
        <f t="shared" si="341"/>
        <v>30</v>
      </c>
      <c r="AQ212" s="3">
        <f t="shared" si="342"/>
        <v>50</v>
      </c>
      <c r="AR212" s="3">
        <f t="shared" si="343"/>
        <v>100</v>
      </c>
      <c r="AS212" s="3">
        <f t="shared" si="344"/>
        <v>500</v>
      </c>
      <c r="AT212" s="3" t="str">
        <f t="shared" si="451"/>
        <v>501以上</v>
      </c>
      <c r="AU212" s="3" t="s">
        <v>33</v>
      </c>
      <c r="AV212" s="5">
        <f t="shared" si="433"/>
        <v>5323</v>
      </c>
      <c r="AW212" s="6">
        <f t="shared" si="434"/>
        <v>10</v>
      </c>
      <c r="AX212" s="6">
        <f t="shared" si="435"/>
        <v>10</v>
      </c>
      <c r="AY212" s="6">
        <f t="shared" si="436"/>
        <v>10</v>
      </c>
      <c r="AZ212" s="6">
        <f t="shared" si="437"/>
        <v>20</v>
      </c>
      <c r="BA212" s="6">
        <f t="shared" si="438"/>
        <v>20</v>
      </c>
      <c r="BB212" s="6">
        <f t="shared" si="439"/>
        <v>0</v>
      </c>
      <c r="BC212" s="6">
        <f t="shared" si="440"/>
        <v>0</v>
      </c>
      <c r="BD212" s="4" t="s">
        <v>16</v>
      </c>
      <c r="BE212" s="6">
        <f t="shared" si="441"/>
        <v>533</v>
      </c>
      <c r="BF212" s="6">
        <f t="shared" si="353"/>
        <v>0</v>
      </c>
      <c r="BG212" s="6">
        <f t="shared" si="354"/>
        <v>71</v>
      </c>
      <c r="BH212" s="6">
        <f t="shared" si="355"/>
        <v>76</v>
      </c>
      <c r="BI212" s="6">
        <f t="shared" si="356"/>
        <v>81</v>
      </c>
      <c r="BJ212" s="6">
        <f t="shared" si="357"/>
        <v>85</v>
      </c>
      <c r="BK212" s="6">
        <f t="shared" si="358"/>
        <v>94</v>
      </c>
      <c r="BL212" s="6">
        <f t="shared" si="359"/>
        <v>114</v>
      </c>
      <c r="BM212" s="4" t="s">
        <v>19</v>
      </c>
      <c r="BN212" s="6">
        <f t="shared" si="442"/>
        <v>4790</v>
      </c>
      <c r="BO212" s="6">
        <f t="shared" si="443"/>
        <v>0</v>
      </c>
      <c r="BP212" s="6">
        <f t="shared" si="444"/>
        <v>710</v>
      </c>
      <c r="BQ212" s="6">
        <f t="shared" si="445"/>
        <v>760</v>
      </c>
      <c r="BR212" s="6">
        <f t="shared" si="446"/>
        <v>1620</v>
      </c>
      <c r="BS212" s="6">
        <f t="shared" si="447"/>
        <v>1700</v>
      </c>
      <c r="BT212" s="6">
        <f t="shared" si="448"/>
        <v>0</v>
      </c>
      <c r="BU212" s="6">
        <f t="shared" si="449"/>
        <v>0</v>
      </c>
    </row>
    <row r="213" spans="2:73" ht="18.75" x14ac:dyDescent="0.4">
      <c r="B213" s="147" t="s">
        <v>36</v>
      </c>
      <c r="C213" s="148"/>
      <c r="D213" s="3">
        <f t="shared" si="317"/>
        <v>10</v>
      </c>
      <c r="E213" s="3">
        <f t="shared" si="318"/>
        <v>20</v>
      </c>
      <c r="F213" s="3">
        <f t="shared" si="319"/>
        <v>30</v>
      </c>
      <c r="G213" s="3">
        <f t="shared" si="320"/>
        <v>50</v>
      </c>
      <c r="H213" s="3">
        <f t="shared" si="321"/>
        <v>70</v>
      </c>
      <c r="I213" s="3" t="str">
        <f t="shared" si="450"/>
        <v>71以上</v>
      </c>
      <c r="J213" s="3" t="str">
        <f t="shared" si="322"/>
        <v>101以上</v>
      </c>
      <c r="K213" s="3" t="s">
        <v>20</v>
      </c>
      <c r="L213" s="5">
        <f t="shared" si="409"/>
        <v>10477</v>
      </c>
      <c r="M213" s="6">
        <f t="shared" si="410"/>
        <v>10</v>
      </c>
      <c r="N213" s="6">
        <f t="shared" si="411"/>
        <v>10</v>
      </c>
      <c r="O213" s="6">
        <f t="shared" si="412"/>
        <v>10</v>
      </c>
      <c r="P213" s="6">
        <f t="shared" si="413"/>
        <v>20</v>
      </c>
      <c r="Q213" s="6">
        <f t="shared" si="414"/>
        <v>20</v>
      </c>
      <c r="R213" s="6">
        <f t="shared" si="415"/>
        <v>5</v>
      </c>
      <c r="S213" s="6">
        <f t="shared" si="416"/>
        <v>0</v>
      </c>
      <c r="T213" s="4" t="s">
        <v>16</v>
      </c>
      <c r="U213" s="6">
        <f t="shared" si="417"/>
        <v>357</v>
      </c>
      <c r="V213" s="6">
        <f t="shared" si="418"/>
        <v>79</v>
      </c>
      <c r="W213" s="6">
        <f t="shared" si="419"/>
        <v>100</v>
      </c>
      <c r="X213" s="6">
        <f t="shared" si="420"/>
        <v>118</v>
      </c>
      <c r="Y213" s="6">
        <f t="shared" si="421"/>
        <v>140</v>
      </c>
      <c r="Z213" s="6">
        <f t="shared" si="422"/>
        <v>168</v>
      </c>
      <c r="AA213" s="6">
        <f t="shared" si="423"/>
        <v>198</v>
      </c>
      <c r="AB213" s="6">
        <f t="shared" si="424"/>
        <v>0</v>
      </c>
      <c r="AC213" s="4" t="s">
        <v>19</v>
      </c>
      <c r="AD213" s="6">
        <f t="shared" si="425"/>
        <v>10120</v>
      </c>
      <c r="AE213" s="6">
        <f t="shared" si="426"/>
        <v>790</v>
      </c>
      <c r="AF213" s="6">
        <f t="shared" si="427"/>
        <v>1000</v>
      </c>
      <c r="AG213" s="6">
        <f t="shared" si="428"/>
        <v>1180</v>
      </c>
      <c r="AH213" s="6">
        <f t="shared" si="429"/>
        <v>2800</v>
      </c>
      <c r="AI213" s="6">
        <f t="shared" si="430"/>
        <v>3360</v>
      </c>
      <c r="AJ213" s="6">
        <f t="shared" si="431"/>
        <v>990</v>
      </c>
      <c r="AK213" s="6">
        <f t="shared" si="432"/>
        <v>0</v>
      </c>
      <c r="AL213" s="172" t="s">
        <v>37</v>
      </c>
      <c r="AM213" s="172"/>
      <c r="AN213" s="3">
        <f t="shared" si="339"/>
        <v>10</v>
      </c>
      <c r="AO213" s="3">
        <f t="shared" si="340"/>
        <v>20</v>
      </c>
      <c r="AP213" s="3">
        <f t="shared" si="341"/>
        <v>30</v>
      </c>
      <c r="AQ213" s="3">
        <f t="shared" si="342"/>
        <v>50</v>
      </c>
      <c r="AR213" s="3">
        <f t="shared" si="343"/>
        <v>100</v>
      </c>
      <c r="AS213" s="3">
        <f t="shared" si="344"/>
        <v>500</v>
      </c>
      <c r="AT213" s="3" t="str">
        <f t="shared" si="451"/>
        <v>501以上</v>
      </c>
      <c r="AU213" s="3" t="s">
        <v>33</v>
      </c>
      <c r="AV213" s="5">
        <f t="shared" si="433"/>
        <v>5748</v>
      </c>
      <c r="AW213" s="6">
        <f t="shared" si="434"/>
        <v>10</v>
      </c>
      <c r="AX213" s="6">
        <f t="shared" si="435"/>
        <v>10</v>
      </c>
      <c r="AY213" s="6">
        <f t="shared" si="436"/>
        <v>10</v>
      </c>
      <c r="AZ213" s="6">
        <f t="shared" si="437"/>
        <v>20</v>
      </c>
      <c r="BA213" s="6">
        <f t="shared" si="438"/>
        <v>25</v>
      </c>
      <c r="BB213" s="6">
        <f t="shared" si="439"/>
        <v>0</v>
      </c>
      <c r="BC213" s="6">
        <f t="shared" si="440"/>
        <v>0</v>
      </c>
      <c r="BD213" s="4" t="s">
        <v>16</v>
      </c>
      <c r="BE213" s="6">
        <f t="shared" si="441"/>
        <v>533</v>
      </c>
      <c r="BF213" s="6">
        <f t="shared" si="353"/>
        <v>0</v>
      </c>
      <c r="BG213" s="6">
        <f t="shared" si="354"/>
        <v>71</v>
      </c>
      <c r="BH213" s="6">
        <f t="shared" si="355"/>
        <v>76</v>
      </c>
      <c r="BI213" s="6">
        <f t="shared" si="356"/>
        <v>81</v>
      </c>
      <c r="BJ213" s="6">
        <f t="shared" si="357"/>
        <v>85</v>
      </c>
      <c r="BK213" s="6">
        <f t="shared" si="358"/>
        <v>94</v>
      </c>
      <c r="BL213" s="6">
        <f t="shared" si="359"/>
        <v>114</v>
      </c>
      <c r="BM213" s="4" t="s">
        <v>19</v>
      </c>
      <c r="BN213" s="6">
        <f t="shared" si="442"/>
        <v>5215</v>
      </c>
      <c r="BO213" s="6">
        <f t="shared" si="443"/>
        <v>0</v>
      </c>
      <c r="BP213" s="6">
        <f t="shared" si="444"/>
        <v>710</v>
      </c>
      <c r="BQ213" s="6">
        <f t="shared" si="445"/>
        <v>760</v>
      </c>
      <c r="BR213" s="6">
        <f t="shared" si="446"/>
        <v>1620</v>
      </c>
      <c r="BS213" s="6">
        <f t="shared" si="447"/>
        <v>2125</v>
      </c>
      <c r="BT213" s="6">
        <f t="shared" si="448"/>
        <v>0</v>
      </c>
      <c r="BU213" s="6">
        <f t="shared" si="449"/>
        <v>0</v>
      </c>
    </row>
    <row r="214" spans="2:73" ht="18.75" x14ac:dyDescent="0.4">
      <c r="B214" s="147" t="s">
        <v>36</v>
      </c>
      <c r="C214" s="148"/>
      <c r="D214" s="3">
        <f t="shared" si="317"/>
        <v>10</v>
      </c>
      <c r="E214" s="3">
        <f t="shared" si="318"/>
        <v>20</v>
      </c>
      <c r="F214" s="3">
        <f t="shared" si="319"/>
        <v>30</v>
      </c>
      <c r="G214" s="3">
        <f t="shared" si="320"/>
        <v>50</v>
      </c>
      <c r="H214" s="3">
        <f t="shared" si="321"/>
        <v>70</v>
      </c>
      <c r="I214" s="3" t="str">
        <f t="shared" si="450"/>
        <v>71以上</v>
      </c>
      <c r="J214" s="3" t="str">
        <f t="shared" si="322"/>
        <v>101以上</v>
      </c>
      <c r="K214" s="3" t="s">
        <v>20</v>
      </c>
      <c r="L214" s="5">
        <f t="shared" si="409"/>
        <v>11467</v>
      </c>
      <c r="M214" s="6">
        <f t="shared" si="410"/>
        <v>10</v>
      </c>
      <c r="N214" s="6">
        <f t="shared" si="411"/>
        <v>10</v>
      </c>
      <c r="O214" s="6">
        <f t="shared" si="412"/>
        <v>10</v>
      </c>
      <c r="P214" s="6">
        <f t="shared" si="413"/>
        <v>20</v>
      </c>
      <c r="Q214" s="6">
        <f t="shared" si="414"/>
        <v>20</v>
      </c>
      <c r="R214" s="6">
        <f t="shared" si="415"/>
        <v>10</v>
      </c>
      <c r="S214" s="6">
        <f t="shared" si="416"/>
        <v>0</v>
      </c>
      <c r="T214" s="4" t="s">
        <v>16</v>
      </c>
      <c r="U214" s="6">
        <f t="shared" si="417"/>
        <v>357</v>
      </c>
      <c r="V214" s="6">
        <f t="shared" si="418"/>
        <v>79</v>
      </c>
      <c r="W214" s="6">
        <f t="shared" si="419"/>
        <v>100</v>
      </c>
      <c r="X214" s="6">
        <f t="shared" si="420"/>
        <v>118</v>
      </c>
      <c r="Y214" s="6">
        <f t="shared" si="421"/>
        <v>140</v>
      </c>
      <c r="Z214" s="6">
        <f t="shared" si="422"/>
        <v>168</v>
      </c>
      <c r="AA214" s="6">
        <f t="shared" si="423"/>
        <v>198</v>
      </c>
      <c r="AB214" s="6">
        <f t="shared" si="424"/>
        <v>0</v>
      </c>
      <c r="AC214" s="4" t="s">
        <v>19</v>
      </c>
      <c r="AD214" s="6">
        <f t="shared" si="425"/>
        <v>11110</v>
      </c>
      <c r="AE214" s="6">
        <f t="shared" si="426"/>
        <v>790</v>
      </c>
      <c r="AF214" s="6">
        <f t="shared" si="427"/>
        <v>1000</v>
      </c>
      <c r="AG214" s="6">
        <f t="shared" si="428"/>
        <v>1180</v>
      </c>
      <c r="AH214" s="6">
        <f t="shared" si="429"/>
        <v>2800</v>
      </c>
      <c r="AI214" s="6">
        <f t="shared" si="430"/>
        <v>3360</v>
      </c>
      <c r="AJ214" s="6">
        <f t="shared" si="431"/>
        <v>1980</v>
      </c>
      <c r="AK214" s="6">
        <f t="shared" si="432"/>
        <v>0</v>
      </c>
      <c r="AL214" s="172" t="s">
        <v>37</v>
      </c>
      <c r="AM214" s="172"/>
      <c r="AN214" s="3">
        <f t="shared" si="339"/>
        <v>10</v>
      </c>
      <c r="AO214" s="3">
        <f t="shared" si="340"/>
        <v>20</v>
      </c>
      <c r="AP214" s="3">
        <f t="shared" si="341"/>
        <v>30</v>
      </c>
      <c r="AQ214" s="3">
        <f t="shared" si="342"/>
        <v>50</v>
      </c>
      <c r="AR214" s="3">
        <f t="shared" si="343"/>
        <v>100</v>
      </c>
      <c r="AS214" s="3">
        <f t="shared" si="344"/>
        <v>500</v>
      </c>
      <c r="AT214" s="3" t="str">
        <f t="shared" si="451"/>
        <v>501以上</v>
      </c>
      <c r="AU214" s="3" t="s">
        <v>33</v>
      </c>
      <c r="AV214" s="5">
        <f t="shared" si="433"/>
        <v>6173</v>
      </c>
      <c r="AW214" s="6">
        <f t="shared" si="434"/>
        <v>10</v>
      </c>
      <c r="AX214" s="6">
        <f t="shared" si="435"/>
        <v>10</v>
      </c>
      <c r="AY214" s="6">
        <f t="shared" si="436"/>
        <v>10</v>
      </c>
      <c r="AZ214" s="6">
        <f t="shared" si="437"/>
        <v>20</v>
      </c>
      <c r="BA214" s="6">
        <f t="shared" si="438"/>
        <v>30</v>
      </c>
      <c r="BB214" s="6">
        <f t="shared" si="439"/>
        <v>0</v>
      </c>
      <c r="BC214" s="6">
        <f t="shared" si="440"/>
        <v>0</v>
      </c>
      <c r="BD214" s="4" t="s">
        <v>16</v>
      </c>
      <c r="BE214" s="6">
        <f t="shared" si="441"/>
        <v>533</v>
      </c>
      <c r="BF214" s="6">
        <f t="shared" si="353"/>
        <v>0</v>
      </c>
      <c r="BG214" s="6">
        <f t="shared" si="354"/>
        <v>71</v>
      </c>
      <c r="BH214" s="6">
        <f t="shared" si="355"/>
        <v>76</v>
      </c>
      <c r="BI214" s="6">
        <f t="shared" si="356"/>
        <v>81</v>
      </c>
      <c r="BJ214" s="6">
        <f t="shared" si="357"/>
        <v>85</v>
      </c>
      <c r="BK214" s="6">
        <f t="shared" si="358"/>
        <v>94</v>
      </c>
      <c r="BL214" s="6">
        <f t="shared" si="359"/>
        <v>114</v>
      </c>
      <c r="BM214" s="4" t="s">
        <v>19</v>
      </c>
      <c r="BN214" s="6">
        <f t="shared" si="442"/>
        <v>5640</v>
      </c>
      <c r="BO214" s="6">
        <f t="shared" si="443"/>
        <v>0</v>
      </c>
      <c r="BP214" s="6">
        <f t="shared" si="444"/>
        <v>710</v>
      </c>
      <c r="BQ214" s="6">
        <f t="shared" si="445"/>
        <v>760</v>
      </c>
      <c r="BR214" s="6">
        <f t="shared" si="446"/>
        <v>1620</v>
      </c>
      <c r="BS214" s="6">
        <f t="shared" si="447"/>
        <v>2550</v>
      </c>
      <c r="BT214" s="6">
        <f t="shared" si="448"/>
        <v>0</v>
      </c>
      <c r="BU214" s="6">
        <f t="shared" si="449"/>
        <v>0</v>
      </c>
    </row>
    <row r="215" spans="2:73" ht="18.75" x14ac:dyDescent="0.4">
      <c r="B215" s="147" t="s">
        <v>36</v>
      </c>
      <c r="C215" s="148"/>
      <c r="D215" s="3">
        <f t="shared" si="317"/>
        <v>10</v>
      </c>
      <c r="E215" s="3">
        <f t="shared" si="318"/>
        <v>20</v>
      </c>
      <c r="F215" s="3">
        <f t="shared" si="319"/>
        <v>30</v>
      </c>
      <c r="G215" s="3">
        <f t="shared" si="320"/>
        <v>50</v>
      </c>
      <c r="H215" s="3">
        <f t="shared" si="321"/>
        <v>70</v>
      </c>
      <c r="I215" s="3" t="str">
        <f t="shared" si="450"/>
        <v>71以上</v>
      </c>
      <c r="J215" s="3" t="str">
        <f t="shared" si="322"/>
        <v>101以上</v>
      </c>
      <c r="K215" s="3" t="s">
        <v>20</v>
      </c>
      <c r="L215" s="5">
        <f t="shared" si="409"/>
        <v>12457</v>
      </c>
      <c r="M215" s="6">
        <f t="shared" si="410"/>
        <v>10</v>
      </c>
      <c r="N215" s="6">
        <f t="shared" si="411"/>
        <v>10</v>
      </c>
      <c r="O215" s="6">
        <f t="shared" si="412"/>
        <v>10</v>
      </c>
      <c r="P215" s="6">
        <f t="shared" si="413"/>
        <v>20</v>
      </c>
      <c r="Q215" s="6">
        <f t="shared" si="414"/>
        <v>20</v>
      </c>
      <c r="R215" s="6">
        <f t="shared" si="415"/>
        <v>15</v>
      </c>
      <c r="S215" s="6">
        <f t="shared" si="416"/>
        <v>0</v>
      </c>
      <c r="T215" s="4" t="s">
        <v>16</v>
      </c>
      <c r="U215" s="6">
        <f t="shared" si="417"/>
        <v>357</v>
      </c>
      <c r="V215" s="6">
        <f t="shared" si="418"/>
        <v>79</v>
      </c>
      <c r="W215" s="6">
        <f t="shared" si="419"/>
        <v>100</v>
      </c>
      <c r="X215" s="6">
        <f t="shared" si="420"/>
        <v>118</v>
      </c>
      <c r="Y215" s="6">
        <f t="shared" si="421"/>
        <v>140</v>
      </c>
      <c r="Z215" s="6">
        <f t="shared" si="422"/>
        <v>168</v>
      </c>
      <c r="AA215" s="6">
        <f t="shared" si="423"/>
        <v>198</v>
      </c>
      <c r="AB215" s="6">
        <f t="shared" si="424"/>
        <v>0</v>
      </c>
      <c r="AC215" s="4" t="s">
        <v>19</v>
      </c>
      <c r="AD215" s="6">
        <f t="shared" si="425"/>
        <v>12100</v>
      </c>
      <c r="AE215" s="6">
        <f t="shared" si="426"/>
        <v>790</v>
      </c>
      <c r="AF215" s="6">
        <f t="shared" si="427"/>
        <v>1000</v>
      </c>
      <c r="AG215" s="6">
        <f t="shared" si="428"/>
        <v>1180</v>
      </c>
      <c r="AH215" s="6">
        <f t="shared" si="429"/>
        <v>2800</v>
      </c>
      <c r="AI215" s="6">
        <f t="shared" si="430"/>
        <v>3360</v>
      </c>
      <c r="AJ215" s="6">
        <f t="shared" si="431"/>
        <v>2970</v>
      </c>
      <c r="AK215" s="6">
        <f t="shared" si="432"/>
        <v>0</v>
      </c>
      <c r="AL215" s="172" t="s">
        <v>37</v>
      </c>
      <c r="AM215" s="172"/>
      <c r="AN215" s="3">
        <f t="shared" si="339"/>
        <v>10</v>
      </c>
      <c r="AO215" s="3">
        <f t="shared" si="340"/>
        <v>20</v>
      </c>
      <c r="AP215" s="3">
        <f t="shared" si="341"/>
        <v>30</v>
      </c>
      <c r="AQ215" s="3">
        <f t="shared" si="342"/>
        <v>50</v>
      </c>
      <c r="AR215" s="3">
        <f t="shared" si="343"/>
        <v>100</v>
      </c>
      <c r="AS215" s="3">
        <f t="shared" si="344"/>
        <v>500</v>
      </c>
      <c r="AT215" s="3" t="str">
        <f t="shared" si="451"/>
        <v>501以上</v>
      </c>
      <c r="AU215" s="3" t="s">
        <v>33</v>
      </c>
      <c r="AV215" s="5">
        <f t="shared" si="433"/>
        <v>6598</v>
      </c>
      <c r="AW215" s="6">
        <f t="shared" si="434"/>
        <v>10</v>
      </c>
      <c r="AX215" s="6">
        <f t="shared" si="435"/>
        <v>10</v>
      </c>
      <c r="AY215" s="6">
        <f t="shared" si="436"/>
        <v>10</v>
      </c>
      <c r="AZ215" s="6">
        <f t="shared" si="437"/>
        <v>20</v>
      </c>
      <c r="BA215" s="6">
        <f t="shared" si="438"/>
        <v>35</v>
      </c>
      <c r="BB215" s="6">
        <f t="shared" si="439"/>
        <v>0</v>
      </c>
      <c r="BC215" s="6">
        <f t="shared" si="440"/>
        <v>0</v>
      </c>
      <c r="BD215" s="4" t="s">
        <v>16</v>
      </c>
      <c r="BE215" s="6">
        <f t="shared" si="441"/>
        <v>533</v>
      </c>
      <c r="BF215" s="6">
        <f t="shared" si="353"/>
        <v>0</v>
      </c>
      <c r="BG215" s="6">
        <f t="shared" si="354"/>
        <v>71</v>
      </c>
      <c r="BH215" s="6">
        <f t="shared" si="355"/>
        <v>76</v>
      </c>
      <c r="BI215" s="6">
        <f t="shared" si="356"/>
        <v>81</v>
      </c>
      <c r="BJ215" s="6">
        <f t="shared" si="357"/>
        <v>85</v>
      </c>
      <c r="BK215" s="6">
        <f t="shared" si="358"/>
        <v>94</v>
      </c>
      <c r="BL215" s="6">
        <f t="shared" si="359"/>
        <v>114</v>
      </c>
      <c r="BM215" s="4" t="s">
        <v>19</v>
      </c>
      <c r="BN215" s="6">
        <f t="shared" si="442"/>
        <v>6065</v>
      </c>
      <c r="BO215" s="6">
        <f t="shared" si="443"/>
        <v>0</v>
      </c>
      <c r="BP215" s="6">
        <f t="shared" si="444"/>
        <v>710</v>
      </c>
      <c r="BQ215" s="6">
        <f t="shared" si="445"/>
        <v>760</v>
      </c>
      <c r="BR215" s="6">
        <f t="shared" si="446"/>
        <v>1620</v>
      </c>
      <c r="BS215" s="6">
        <f t="shared" si="447"/>
        <v>2975</v>
      </c>
      <c r="BT215" s="6">
        <f t="shared" si="448"/>
        <v>0</v>
      </c>
      <c r="BU215" s="6">
        <f t="shared" si="449"/>
        <v>0</v>
      </c>
    </row>
    <row r="216" spans="2:73" ht="18.75" x14ac:dyDescent="0.4">
      <c r="B216" s="147" t="s">
        <v>36</v>
      </c>
      <c r="C216" s="148"/>
      <c r="D216" s="3">
        <f t="shared" si="317"/>
        <v>10</v>
      </c>
      <c r="E216" s="3">
        <f t="shared" si="318"/>
        <v>20</v>
      </c>
      <c r="F216" s="3">
        <f t="shared" si="319"/>
        <v>30</v>
      </c>
      <c r="G216" s="3">
        <f t="shared" si="320"/>
        <v>50</v>
      </c>
      <c r="H216" s="3">
        <f t="shared" si="321"/>
        <v>70</v>
      </c>
      <c r="I216" s="3" t="str">
        <f t="shared" si="450"/>
        <v>71以上</v>
      </c>
      <c r="J216" s="3" t="str">
        <f t="shared" si="322"/>
        <v>101以上</v>
      </c>
      <c r="K216" s="3" t="s">
        <v>20</v>
      </c>
      <c r="L216" s="5">
        <f t="shared" si="409"/>
        <v>13447</v>
      </c>
      <c r="M216" s="6">
        <f t="shared" si="410"/>
        <v>10</v>
      </c>
      <c r="N216" s="6">
        <f t="shared" si="411"/>
        <v>10</v>
      </c>
      <c r="O216" s="6">
        <f t="shared" si="412"/>
        <v>10</v>
      </c>
      <c r="P216" s="6">
        <f t="shared" si="413"/>
        <v>20</v>
      </c>
      <c r="Q216" s="6">
        <f t="shared" si="414"/>
        <v>20</v>
      </c>
      <c r="R216" s="6">
        <f t="shared" si="415"/>
        <v>20</v>
      </c>
      <c r="S216" s="6">
        <f t="shared" si="416"/>
        <v>0</v>
      </c>
      <c r="T216" s="4" t="s">
        <v>16</v>
      </c>
      <c r="U216" s="6">
        <f t="shared" si="417"/>
        <v>357</v>
      </c>
      <c r="V216" s="6">
        <f t="shared" si="418"/>
        <v>79</v>
      </c>
      <c r="W216" s="6">
        <f t="shared" si="419"/>
        <v>100</v>
      </c>
      <c r="X216" s="6">
        <f t="shared" si="420"/>
        <v>118</v>
      </c>
      <c r="Y216" s="6">
        <f t="shared" si="421"/>
        <v>140</v>
      </c>
      <c r="Z216" s="6">
        <f t="shared" si="422"/>
        <v>168</v>
      </c>
      <c r="AA216" s="6">
        <f t="shared" si="423"/>
        <v>198</v>
      </c>
      <c r="AB216" s="6">
        <f t="shared" si="424"/>
        <v>0</v>
      </c>
      <c r="AC216" s="4" t="s">
        <v>19</v>
      </c>
      <c r="AD216" s="6">
        <f t="shared" si="425"/>
        <v>13090</v>
      </c>
      <c r="AE216" s="6">
        <f t="shared" si="426"/>
        <v>790</v>
      </c>
      <c r="AF216" s="6">
        <f t="shared" si="427"/>
        <v>1000</v>
      </c>
      <c r="AG216" s="6">
        <f t="shared" si="428"/>
        <v>1180</v>
      </c>
      <c r="AH216" s="6">
        <f t="shared" si="429"/>
        <v>2800</v>
      </c>
      <c r="AI216" s="6">
        <f t="shared" si="430"/>
        <v>3360</v>
      </c>
      <c r="AJ216" s="6">
        <f t="shared" si="431"/>
        <v>3960</v>
      </c>
      <c r="AK216" s="6">
        <f t="shared" si="432"/>
        <v>0</v>
      </c>
      <c r="AL216" s="172" t="s">
        <v>37</v>
      </c>
      <c r="AM216" s="172"/>
      <c r="AN216" s="3">
        <f t="shared" si="339"/>
        <v>10</v>
      </c>
      <c r="AO216" s="3">
        <f t="shared" si="340"/>
        <v>20</v>
      </c>
      <c r="AP216" s="3">
        <f t="shared" si="341"/>
        <v>30</v>
      </c>
      <c r="AQ216" s="3">
        <f t="shared" si="342"/>
        <v>50</v>
      </c>
      <c r="AR216" s="3">
        <f t="shared" si="343"/>
        <v>100</v>
      </c>
      <c r="AS216" s="3">
        <f t="shared" si="344"/>
        <v>500</v>
      </c>
      <c r="AT216" s="3" t="str">
        <f t="shared" si="451"/>
        <v>501以上</v>
      </c>
      <c r="AU216" s="3" t="s">
        <v>33</v>
      </c>
      <c r="AV216" s="5">
        <f t="shared" si="433"/>
        <v>7023</v>
      </c>
      <c r="AW216" s="6">
        <f t="shared" si="434"/>
        <v>10</v>
      </c>
      <c r="AX216" s="6">
        <f t="shared" si="435"/>
        <v>10</v>
      </c>
      <c r="AY216" s="6">
        <f t="shared" si="436"/>
        <v>10</v>
      </c>
      <c r="AZ216" s="6">
        <f t="shared" si="437"/>
        <v>20</v>
      </c>
      <c r="BA216" s="6">
        <f t="shared" si="438"/>
        <v>40</v>
      </c>
      <c r="BB216" s="6">
        <f t="shared" si="439"/>
        <v>0</v>
      </c>
      <c r="BC216" s="6">
        <f t="shared" si="440"/>
        <v>0</v>
      </c>
      <c r="BD216" s="4" t="s">
        <v>16</v>
      </c>
      <c r="BE216" s="6">
        <f t="shared" si="441"/>
        <v>533</v>
      </c>
      <c r="BF216" s="6">
        <f t="shared" si="353"/>
        <v>0</v>
      </c>
      <c r="BG216" s="6">
        <f t="shared" si="354"/>
        <v>71</v>
      </c>
      <c r="BH216" s="6">
        <f t="shared" si="355"/>
        <v>76</v>
      </c>
      <c r="BI216" s="6">
        <f t="shared" si="356"/>
        <v>81</v>
      </c>
      <c r="BJ216" s="6">
        <f t="shared" si="357"/>
        <v>85</v>
      </c>
      <c r="BK216" s="6">
        <f t="shared" si="358"/>
        <v>94</v>
      </c>
      <c r="BL216" s="6">
        <f t="shared" si="359"/>
        <v>114</v>
      </c>
      <c r="BM216" s="4" t="s">
        <v>19</v>
      </c>
      <c r="BN216" s="6">
        <f t="shared" si="442"/>
        <v>6490</v>
      </c>
      <c r="BO216" s="6">
        <f t="shared" si="443"/>
        <v>0</v>
      </c>
      <c r="BP216" s="6">
        <f t="shared" si="444"/>
        <v>710</v>
      </c>
      <c r="BQ216" s="6">
        <f t="shared" si="445"/>
        <v>760</v>
      </c>
      <c r="BR216" s="6">
        <f t="shared" si="446"/>
        <v>1620</v>
      </c>
      <c r="BS216" s="6">
        <f t="shared" si="447"/>
        <v>3400</v>
      </c>
      <c r="BT216" s="6">
        <f t="shared" si="448"/>
        <v>0</v>
      </c>
      <c r="BU216" s="6">
        <f t="shared" si="449"/>
        <v>0</v>
      </c>
    </row>
    <row r="217" spans="2:73" ht="18.75" x14ac:dyDescent="0.4">
      <c r="B217" s="147" t="s">
        <v>36</v>
      </c>
      <c r="C217" s="148"/>
      <c r="D217" s="3">
        <f t="shared" si="317"/>
        <v>10</v>
      </c>
      <c r="E217" s="3">
        <f t="shared" si="318"/>
        <v>20</v>
      </c>
      <c r="F217" s="3">
        <f t="shared" si="319"/>
        <v>30</v>
      </c>
      <c r="G217" s="3">
        <f t="shared" si="320"/>
        <v>50</v>
      </c>
      <c r="H217" s="3">
        <f t="shared" si="321"/>
        <v>70</v>
      </c>
      <c r="I217" s="3" t="str">
        <f t="shared" si="450"/>
        <v>71以上</v>
      </c>
      <c r="J217" s="3" t="str">
        <f t="shared" si="322"/>
        <v>101以上</v>
      </c>
      <c r="K217" s="3" t="s">
        <v>20</v>
      </c>
      <c r="L217" s="5">
        <f t="shared" si="409"/>
        <v>14437</v>
      </c>
      <c r="M217" s="6">
        <f t="shared" si="410"/>
        <v>10</v>
      </c>
      <c r="N217" s="6">
        <f t="shared" si="411"/>
        <v>10</v>
      </c>
      <c r="O217" s="6">
        <f t="shared" si="412"/>
        <v>10</v>
      </c>
      <c r="P217" s="6">
        <f t="shared" si="413"/>
        <v>20</v>
      </c>
      <c r="Q217" s="6">
        <f t="shared" si="414"/>
        <v>20</v>
      </c>
      <c r="R217" s="6">
        <f t="shared" si="415"/>
        <v>25</v>
      </c>
      <c r="S217" s="6">
        <f t="shared" si="416"/>
        <v>0</v>
      </c>
      <c r="T217" s="4" t="s">
        <v>16</v>
      </c>
      <c r="U217" s="6">
        <f t="shared" si="417"/>
        <v>357</v>
      </c>
      <c r="V217" s="6">
        <f t="shared" si="418"/>
        <v>79</v>
      </c>
      <c r="W217" s="6">
        <f t="shared" si="419"/>
        <v>100</v>
      </c>
      <c r="X217" s="6">
        <f t="shared" si="420"/>
        <v>118</v>
      </c>
      <c r="Y217" s="6">
        <f t="shared" si="421"/>
        <v>140</v>
      </c>
      <c r="Z217" s="6">
        <f t="shared" si="422"/>
        <v>168</v>
      </c>
      <c r="AA217" s="6">
        <f t="shared" si="423"/>
        <v>198</v>
      </c>
      <c r="AB217" s="6">
        <f t="shared" si="424"/>
        <v>0</v>
      </c>
      <c r="AC217" s="4" t="s">
        <v>19</v>
      </c>
      <c r="AD217" s="6">
        <f t="shared" si="425"/>
        <v>14080</v>
      </c>
      <c r="AE217" s="6">
        <f t="shared" si="426"/>
        <v>790</v>
      </c>
      <c r="AF217" s="6">
        <f t="shared" si="427"/>
        <v>1000</v>
      </c>
      <c r="AG217" s="6">
        <f t="shared" si="428"/>
        <v>1180</v>
      </c>
      <c r="AH217" s="6">
        <f t="shared" si="429"/>
        <v>2800</v>
      </c>
      <c r="AI217" s="6">
        <f t="shared" si="430"/>
        <v>3360</v>
      </c>
      <c r="AJ217" s="6">
        <f t="shared" si="431"/>
        <v>4950</v>
      </c>
      <c r="AK217" s="6">
        <f t="shared" si="432"/>
        <v>0</v>
      </c>
      <c r="AL217" s="172" t="s">
        <v>37</v>
      </c>
      <c r="AM217" s="172"/>
      <c r="AN217" s="3">
        <f t="shared" si="339"/>
        <v>10</v>
      </c>
      <c r="AO217" s="3">
        <f t="shared" si="340"/>
        <v>20</v>
      </c>
      <c r="AP217" s="3">
        <f t="shared" si="341"/>
        <v>30</v>
      </c>
      <c r="AQ217" s="3">
        <f t="shared" si="342"/>
        <v>50</v>
      </c>
      <c r="AR217" s="3">
        <f t="shared" si="343"/>
        <v>100</v>
      </c>
      <c r="AS217" s="3">
        <f t="shared" si="344"/>
        <v>500</v>
      </c>
      <c r="AT217" s="3" t="str">
        <f t="shared" si="451"/>
        <v>501以上</v>
      </c>
      <c r="AU217" s="3" t="s">
        <v>33</v>
      </c>
      <c r="AV217" s="5">
        <f t="shared" si="433"/>
        <v>7448</v>
      </c>
      <c r="AW217" s="6">
        <f t="shared" si="434"/>
        <v>10</v>
      </c>
      <c r="AX217" s="6">
        <f t="shared" si="435"/>
        <v>10</v>
      </c>
      <c r="AY217" s="6">
        <f t="shared" si="436"/>
        <v>10</v>
      </c>
      <c r="AZ217" s="6">
        <f t="shared" si="437"/>
        <v>20</v>
      </c>
      <c r="BA217" s="6">
        <f t="shared" si="438"/>
        <v>45</v>
      </c>
      <c r="BB217" s="6">
        <f t="shared" si="439"/>
        <v>0</v>
      </c>
      <c r="BC217" s="6">
        <f t="shared" si="440"/>
        <v>0</v>
      </c>
      <c r="BD217" s="4" t="s">
        <v>16</v>
      </c>
      <c r="BE217" s="6">
        <f t="shared" si="441"/>
        <v>533</v>
      </c>
      <c r="BF217" s="6">
        <f t="shared" si="353"/>
        <v>0</v>
      </c>
      <c r="BG217" s="6">
        <f t="shared" si="354"/>
        <v>71</v>
      </c>
      <c r="BH217" s="6">
        <f t="shared" si="355"/>
        <v>76</v>
      </c>
      <c r="BI217" s="6">
        <f t="shared" si="356"/>
        <v>81</v>
      </c>
      <c r="BJ217" s="6">
        <f t="shared" si="357"/>
        <v>85</v>
      </c>
      <c r="BK217" s="6">
        <f t="shared" si="358"/>
        <v>94</v>
      </c>
      <c r="BL217" s="6">
        <f t="shared" si="359"/>
        <v>114</v>
      </c>
      <c r="BM217" s="4" t="s">
        <v>19</v>
      </c>
      <c r="BN217" s="6">
        <f t="shared" si="442"/>
        <v>6915</v>
      </c>
      <c r="BO217" s="6">
        <f t="shared" si="443"/>
        <v>0</v>
      </c>
      <c r="BP217" s="6">
        <f t="shared" si="444"/>
        <v>710</v>
      </c>
      <c r="BQ217" s="6">
        <f t="shared" si="445"/>
        <v>760</v>
      </c>
      <c r="BR217" s="6">
        <f t="shared" si="446"/>
        <v>1620</v>
      </c>
      <c r="BS217" s="6">
        <f t="shared" si="447"/>
        <v>3825</v>
      </c>
      <c r="BT217" s="6">
        <f t="shared" si="448"/>
        <v>0</v>
      </c>
      <c r="BU217" s="6">
        <f t="shared" si="449"/>
        <v>0</v>
      </c>
    </row>
    <row r="218" spans="2:73" ht="18.75" x14ac:dyDescent="0.4">
      <c r="B218" s="147" t="s">
        <v>36</v>
      </c>
      <c r="C218" s="148"/>
      <c r="D218" s="3">
        <f t="shared" si="317"/>
        <v>10</v>
      </c>
      <c r="E218" s="3">
        <f t="shared" si="318"/>
        <v>20</v>
      </c>
      <c r="F218" s="3">
        <f t="shared" si="319"/>
        <v>30</v>
      </c>
      <c r="G218" s="3">
        <f t="shared" si="320"/>
        <v>50</v>
      </c>
      <c r="H218" s="3">
        <f t="shared" si="321"/>
        <v>70</v>
      </c>
      <c r="I218" s="3" t="str">
        <f t="shared" si="450"/>
        <v>71以上</v>
      </c>
      <c r="J218" s="3" t="str">
        <f t="shared" si="322"/>
        <v>101以上</v>
      </c>
      <c r="K218" s="3" t="s">
        <v>20</v>
      </c>
      <c r="L218" s="5">
        <f t="shared" si="409"/>
        <v>15427</v>
      </c>
      <c r="M218" s="6">
        <f t="shared" si="410"/>
        <v>10</v>
      </c>
      <c r="N218" s="6">
        <f t="shared" si="411"/>
        <v>10</v>
      </c>
      <c r="O218" s="6">
        <f t="shared" si="412"/>
        <v>10</v>
      </c>
      <c r="P218" s="6">
        <f t="shared" si="413"/>
        <v>20</v>
      </c>
      <c r="Q218" s="6">
        <f t="shared" si="414"/>
        <v>20</v>
      </c>
      <c r="R218" s="6">
        <f t="shared" si="415"/>
        <v>30</v>
      </c>
      <c r="S218" s="6">
        <f t="shared" si="416"/>
        <v>0</v>
      </c>
      <c r="T218" s="4" t="s">
        <v>16</v>
      </c>
      <c r="U218" s="6">
        <f t="shared" si="417"/>
        <v>357</v>
      </c>
      <c r="V218" s="6">
        <f t="shared" si="418"/>
        <v>79</v>
      </c>
      <c r="W218" s="6">
        <f t="shared" si="419"/>
        <v>100</v>
      </c>
      <c r="X218" s="6">
        <f t="shared" si="420"/>
        <v>118</v>
      </c>
      <c r="Y218" s="6">
        <f t="shared" si="421"/>
        <v>140</v>
      </c>
      <c r="Z218" s="6">
        <f t="shared" si="422"/>
        <v>168</v>
      </c>
      <c r="AA218" s="6">
        <f t="shared" si="423"/>
        <v>198</v>
      </c>
      <c r="AB218" s="6">
        <f t="shared" si="424"/>
        <v>0</v>
      </c>
      <c r="AC218" s="4" t="s">
        <v>19</v>
      </c>
      <c r="AD218" s="6">
        <f t="shared" si="425"/>
        <v>15070</v>
      </c>
      <c r="AE218" s="6">
        <f t="shared" si="426"/>
        <v>790</v>
      </c>
      <c r="AF218" s="6">
        <f t="shared" si="427"/>
        <v>1000</v>
      </c>
      <c r="AG218" s="6">
        <f t="shared" si="428"/>
        <v>1180</v>
      </c>
      <c r="AH218" s="6">
        <f t="shared" si="429"/>
        <v>2800</v>
      </c>
      <c r="AI218" s="6">
        <f t="shared" si="430"/>
        <v>3360</v>
      </c>
      <c r="AJ218" s="6">
        <f t="shared" si="431"/>
        <v>5940</v>
      </c>
      <c r="AK218" s="6">
        <f t="shared" si="432"/>
        <v>0</v>
      </c>
      <c r="AL218" s="172" t="s">
        <v>37</v>
      </c>
      <c r="AM218" s="172"/>
      <c r="AN218" s="3">
        <f t="shared" si="339"/>
        <v>10</v>
      </c>
      <c r="AO218" s="3">
        <f t="shared" si="340"/>
        <v>20</v>
      </c>
      <c r="AP218" s="3">
        <f t="shared" si="341"/>
        <v>30</v>
      </c>
      <c r="AQ218" s="3">
        <f t="shared" si="342"/>
        <v>50</v>
      </c>
      <c r="AR218" s="3">
        <f t="shared" si="343"/>
        <v>100</v>
      </c>
      <c r="AS218" s="3">
        <f t="shared" si="344"/>
        <v>500</v>
      </c>
      <c r="AT218" s="3" t="str">
        <f t="shared" si="451"/>
        <v>501以上</v>
      </c>
      <c r="AU218" s="3" t="s">
        <v>33</v>
      </c>
      <c r="AV218" s="5">
        <f t="shared" si="433"/>
        <v>7873</v>
      </c>
      <c r="AW218" s="6">
        <f t="shared" si="434"/>
        <v>10</v>
      </c>
      <c r="AX218" s="6">
        <f t="shared" si="435"/>
        <v>10</v>
      </c>
      <c r="AY218" s="6">
        <f t="shared" si="436"/>
        <v>10</v>
      </c>
      <c r="AZ218" s="6">
        <f t="shared" si="437"/>
        <v>20</v>
      </c>
      <c r="BA218" s="6">
        <f t="shared" si="438"/>
        <v>50</v>
      </c>
      <c r="BB218" s="6">
        <f t="shared" si="439"/>
        <v>0</v>
      </c>
      <c r="BC218" s="6">
        <f t="shared" si="440"/>
        <v>0</v>
      </c>
      <c r="BD218" s="4" t="s">
        <v>16</v>
      </c>
      <c r="BE218" s="6">
        <f t="shared" si="441"/>
        <v>533</v>
      </c>
      <c r="BF218" s="6">
        <f t="shared" si="353"/>
        <v>0</v>
      </c>
      <c r="BG218" s="6">
        <f t="shared" si="354"/>
        <v>71</v>
      </c>
      <c r="BH218" s="6">
        <f t="shared" si="355"/>
        <v>76</v>
      </c>
      <c r="BI218" s="6">
        <f t="shared" si="356"/>
        <v>81</v>
      </c>
      <c r="BJ218" s="6">
        <f t="shared" si="357"/>
        <v>85</v>
      </c>
      <c r="BK218" s="6">
        <f t="shared" si="358"/>
        <v>94</v>
      </c>
      <c r="BL218" s="6">
        <f t="shared" si="359"/>
        <v>114</v>
      </c>
      <c r="BM218" s="4" t="s">
        <v>19</v>
      </c>
      <c r="BN218" s="6">
        <f t="shared" si="442"/>
        <v>7340</v>
      </c>
      <c r="BO218" s="6">
        <f t="shared" si="443"/>
        <v>0</v>
      </c>
      <c r="BP218" s="6">
        <f t="shared" si="444"/>
        <v>710</v>
      </c>
      <c r="BQ218" s="6">
        <f t="shared" si="445"/>
        <v>760</v>
      </c>
      <c r="BR218" s="6">
        <f t="shared" si="446"/>
        <v>1620</v>
      </c>
      <c r="BS218" s="6">
        <f t="shared" si="447"/>
        <v>4250</v>
      </c>
      <c r="BT218" s="6">
        <f t="shared" si="448"/>
        <v>0</v>
      </c>
      <c r="BU218" s="6">
        <f t="shared" si="449"/>
        <v>0</v>
      </c>
    </row>
    <row r="219" spans="2:73" ht="18.75" x14ac:dyDescent="0.4">
      <c r="B219" s="147" t="s">
        <v>36</v>
      </c>
      <c r="C219" s="148"/>
      <c r="D219" s="3">
        <f t="shared" si="317"/>
        <v>10</v>
      </c>
      <c r="E219" s="3">
        <f t="shared" si="318"/>
        <v>20</v>
      </c>
      <c r="F219" s="3">
        <f t="shared" si="319"/>
        <v>30</v>
      </c>
      <c r="G219" s="3">
        <f t="shared" si="320"/>
        <v>50</v>
      </c>
      <c r="H219" s="3">
        <f t="shared" si="321"/>
        <v>70</v>
      </c>
      <c r="I219" s="3" t="str">
        <f t="shared" si="450"/>
        <v>71以上</v>
      </c>
      <c r="J219" s="3" t="str">
        <f t="shared" si="322"/>
        <v>101以上</v>
      </c>
      <c r="K219" s="3" t="s">
        <v>20</v>
      </c>
      <c r="L219" s="5">
        <f t="shared" si="409"/>
        <v>17407</v>
      </c>
      <c r="M219" s="6">
        <f>IF(W4&gt;D219,D219,W4)</f>
        <v>10</v>
      </c>
      <c r="N219" s="6">
        <f>IF(W4&lt;D219,0,IF(W4&gt;E219,E219-D219,W4-D219))</f>
        <v>10</v>
      </c>
      <c r="O219" s="6">
        <f>IF(W4&lt;E219,0,IF(W4&gt;F219,F219-E219,W4-E219))</f>
        <v>10</v>
      </c>
      <c r="P219" s="6">
        <f>IF(W4&lt;F219,0,IF(W4&gt;G219,G219-F219,W4-F219))</f>
        <v>20</v>
      </c>
      <c r="Q219" s="6">
        <f>IF(W4&lt;G219,0,IF(W4&gt;H219,H219-G219,W4-G219))</f>
        <v>20</v>
      </c>
      <c r="R219" s="6">
        <f>IF(W4&lt;H219,0,W4-H219)</f>
        <v>40</v>
      </c>
      <c r="S219" s="6">
        <f>IF(W4&gt;$U$1*100,W4-($U$1*100),0)</f>
        <v>10</v>
      </c>
      <c r="T219" s="4" t="s">
        <v>16</v>
      </c>
      <c r="U219" s="6">
        <f t="shared" si="417"/>
        <v>357</v>
      </c>
      <c r="V219" s="6">
        <f t="shared" si="418"/>
        <v>79</v>
      </c>
      <c r="W219" s="6">
        <f t="shared" si="419"/>
        <v>100</v>
      </c>
      <c r="X219" s="6">
        <f t="shared" si="420"/>
        <v>118</v>
      </c>
      <c r="Y219" s="6">
        <f t="shared" si="421"/>
        <v>140</v>
      </c>
      <c r="Z219" s="6">
        <f t="shared" si="422"/>
        <v>168</v>
      </c>
      <c r="AA219" s="6">
        <f t="shared" si="423"/>
        <v>198</v>
      </c>
      <c r="AB219" s="6">
        <f t="shared" si="424"/>
        <v>0</v>
      </c>
      <c r="AC219" s="4" t="s">
        <v>19</v>
      </c>
      <c r="AD219" s="6">
        <f t="shared" si="425"/>
        <v>17050</v>
      </c>
      <c r="AE219" s="6">
        <f t="shared" si="426"/>
        <v>790</v>
      </c>
      <c r="AF219" s="6">
        <f t="shared" si="427"/>
        <v>1000</v>
      </c>
      <c r="AG219" s="6">
        <f t="shared" si="428"/>
        <v>1180</v>
      </c>
      <c r="AH219" s="6">
        <f t="shared" si="429"/>
        <v>2800</v>
      </c>
      <c r="AI219" s="6">
        <f t="shared" si="430"/>
        <v>3360</v>
      </c>
      <c r="AJ219" s="6">
        <f t="shared" si="431"/>
        <v>7920</v>
      </c>
      <c r="AK219" s="6">
        <f t="shared" si="432"/>
        <v>0</v>
      </c>
      <c r="AL219" s="172" t="s">
        <v>37</v>
      </c>
      <c r="AM219" s="172"/>
      <c r="AN219" s="3">
        <f t="shared" si="339"/>
        <v>10</v>
      </c>
      <c r="AO219" s="3">
        <f t="shared" si="340"/>
        <v>20</v>
      </c>
      <c r="AP219" s="3">
        <f t="shared" si="341"/>
        <v>30</v>
      </c>
      <c r="AQ219" s="3">
        <f t="shared" si="342"/>
        <v>50</v>
      </c>
      <c r="AR219" s="3">
        <f t="shared" si="343"/>
        <v>100</v>
      </c>
      <c r="AS219" s="3">
        <f t="shared" si="344"/>
        <v>500</v>
      </c>
      <c r="AT219" s="3" t="str">
        <f t="shared" si="451"/>
        <v>501以上</v>
      </c>
      <c r="AU219" s="3" t="s">
        <v>33</v>
      </c>
      <c r="AV219" s="5">
        <f t="shared" si="433"/>
        <v>8813</v>
      </c>
      <c r="AW219" s="6">
        <f>IF(W4&gt;AN219,AN219,W4)</f>
        <v>10</v>
      </c>
      <c r="AX219" s="6">
        <f>IF(W4&lt;AN219,0,IF(W4&gt;AO219,AO219-AN219,W4-AN219))</f>
        <v>10</v>
      </c>
      <c r="AY219" s="6">
        <f>IF(W4&lt;AO219,0,IF(W4&gt;AP219,AP219-AO219,W4-AO219))</f>
        <v>10</v>
      </c>
      <c r="AZ219" s="6">
        <f>IF(W4&lt;AP219,0,IF(W4&gt;AQ219,AQ219-AP219,W4-AP219))</f>
        <v>20</v>
      </c>
      <c r="BA219" s="6">
        <f>IF(W4&lt;AQ219,0,IF(W4&gt;AR219,AR219-AQ219,W4-AQ219))</f>
        <v>50</v>
      </c>
      <c r="BB219" s="6">
        <f>IF(W4&lt;AR219,0,IF(W4&gt;AS219,AS219-AR219,W4-AR219))</f>
        <v>10</v>
      </c>
      <c r="BC219" s="6">
        <f>IF(W4&gt;$U$1*500,W4-($U$1*500),0)</f>
        <v>0</v>
      </c>
      <c r="BD219" s="4" t="s">
        <v>16</v>
      </c>
      <c r="BE219" s="6">
        <f t="shared" si="441"/>
        <v>533</v>
      </c>
      <c r="BF219" s="6">
        <f t="shared" si="353"/>
        <v>0</v>
      </c>
      <c r="BG219" s="6">
        <f t="shared" si="354"/>
        <v>71</v>
      </c>
      <c r="BH219" s="6">
        <f t="shared" si="355"/>
        <v>76</v>
      </c>
      <c r="BI219" s="6">
        <f t="shared" si="356"/>
        <v>81</v>
      </c>
      <c r="BJ219" s="6">
        <f t="shared" si="357"/>
        <v>85</v>
      </c>
      <c r="BK219" s="6">
        <f t="shared" si="358"/>
        <v>94</v>
      </c>
      <c r="BL219" s="6">
        <f t="shared" si="359"/>
        <v>114</v>
      </c>
      <c r="BM219" s="4" t="s">
        <v>19</v>
      </c>
      <c r="BN219" s="6">
        <f t="shared" si="442"/>
        <v>8280</v>
      </c>
      <c r="BO219" s="6">
        <f t="shared" si="443"/>
        <v>0</v>
      </c>
      <c r="BP219" s="6">
        <f t="shared" si="444"/>
        <v>710</v>
      </c>
      <c r="BQ219" s="6">
        <f t="shared" si="445"/>
        <v>760</v>
      </c>
      <c r="BR219" s="6">
        <f t="shared" si="446"/>
        <v>1620</v>
      </c>
      <c r="BS219" s="6">
        <f t="shared" si="447"/>
        <v>4250</v>
      </c>
      <c r="BT219" s="6">
        <f t="shared" si="448"/>
        <v>940</v>
      </c>
      <c r="BU219" s="6">
        <f t="shared" si="449"/>
        <v>0</v>
      </c>
    </row>
    <row r="220" spans="2:73" ht="18.75" x14ac:dyDescent="0.4">
      <c r="B220" s="147" t="s">
        <v>36</v>
      </c>
      <c r="C220" s="148"/>
      <c r="D220" s="3">
        <f t="shared" si="317"/>
        <v>10</v>
      </c>
      <c r="E220" s="3">
        <f t="shared" si="318"/>
        <v>20</v>
      </c>
      <c r="F220" s="3">
        <f t="shared" si="319"/>
        <v>30</v>
      </c>
      <c r="G220" s="3">
        <f t="shared" si="320"/>
        <v>50</v>
      </c>
      <c r="H220" s="3">
        <f t="shared" si="321"/>
        <v>70</v>
      </c>
      <c r="I220" s="3" t="str">
        <f t="shared" si="450"/>
        <v>71以上</v>
      </c>
      <c r="J220" s="3" t="str">
        <f t="shared" si="322"/>
        <v>101以上</v>
      </c>
      <c r="K220" s="3" t="s">
        <v>20</v>
      </c>
      <c r="L220" s="5">
        <f t="shared" ref="L220:L248" si="452">SUM(U220+AD220)</f>
        <v>19387</v>
      </c>
      <c r="M220" s="6">
        <f t="shared" ref="M220:M248" si="453">IF(W5&gt;D220,D220,W5)</f>
        <v>10</v>
      </c>
      <c r="N220" s="6">
        <f t="shared" ref="N220:N248" si="454">IF(W5&lt;D220,0,IF(W5&gt;E220,E220-D220,W5-D220))</f>
        <v>10</v>
      </c>
      <c r="O220" s="6">
        <f t="shared" ref="O220:O248" si="455">IF(W5&lt;E220,0,IF(W5&gt;F220,F220-E220,W5-E220))</f>
        <v>10</v>
      </c>
      <c r="P220" s="6">
        <f t="shared" ref="P220:P248" si="456">IF(W5&lt;F220,0,IF(W5&gt;G220,G220-F220,W5-F220))</f>
        <v>20</v>
      </c>
      <c r="Q220" s="6">
        <f t="shared" ref="Q220:Q248" si="457">IF(W5&lt;G220,0,IF(W5&gt;H220,H220-G220,W5-G220))</f>
        <v>20</v>
      </c>
      <c r="R220" s="6">
        <f t="shared" ref="R220:R248" si="458">IF(W5&lt;H220,0,W5-H220)</f>
        <v>50</v>
      </c>
      <c r="S220" s="6">
        <f t="shared" ref="S220:S248" si="459">IF(W5&gt;$U$1*100,W5-($U$1*100),0)</f>
        <v>20</v>
      </c>
      <c r="T220" s="4" t="s">
        <v>16</v>
      </c>
      <c r="U220" s="6">
        <f t="shared" si="417"/>
        <v>357</v>
      </c>
      <c r="V220" s="6">
        <f t="shared" si="418"/>
        <v>79</v>
      </c>
      <c r="W220" s="6">
        <f t="shared" si="419"/>
        <v>100</v>
      </c>
      <c r="X220" s="6">
        <f t="shared" si="420"/>
        <v>118</v>
      </c>
      <c r="Y220" s="6">
        <f t="shared" si="421"/>
        <v>140</v>
      </c>
      <c r="Z220" s="6">
        <f t="shared" si="422"/>
        <v>168</v>
      </c>
      <c r="AA220" s="6">
        <f t="shared" si="423"/>
        <v>198</v>
      </c>
      <c r="AB220" s="6">
        <f t="shared" si="424"/>
        <v>0</v>
      </c>
      <c r="AC220" s="4" t="s">
        <v>19</v>
      </c>
      <c r="AD220" s="6">
        <f t="shared" ref="AD220:AD248" si="460">SUM(AE220:AK220)</f>
        <v>19030</v>
      </c>
      <c r="AE220" s="6">
        <f t="shared" ref="AE220:AE248" si="461">M220*V220</f>
        <v>790</v>
      </c>
      <c r="AF220" s="6">
        <f t="shared" ref="AF220:AF248" si="462">N220*W220</f>
        <v>1000</v>
      </c>
      <c r="AG220" s="6">
        <f t="shared" ref="AG220:AG248" si="463">O220*X220</f>
        <v>1180</v>
      </c>
      <c r="AH220" s="6">
        <f t="shared" ref="AH220:AH248" si="464">P220*Y220</f>
        <v>2800</v>
      </c>
      <c r="AI220" s="6">
        <f t="shared" ref="AI220:AI248" si="465">Q220*Z220</f>
        <v>3360</v>
      </c>
      <c r="AJ220" s="6">
        <f t="shared" ref="AJ220:AJ248" si="466">R220*AA220</f>
        <v>9900</v>
      </c>
      <c r="AK220" s="6">
        <f t="shared" ref="AK220:AK248" si="467">S220*AB220</f>
        <v>0</v>
      </c>
      <c r="AL220" s="172" t="s">
        <v>37</v>
      </c>
      <c r="AM220" s="172"/>
      <c r="AN220" s="3">
        <f t="shared" si="339"/>
        <v>10</v>
      </c>
      <c r="AO220" s="3">
        <f t="shared" si="340"/>
        <v>20</v>
      </c>
      <c r="AP220" s="3">
        <f t="shared" si="341"/>
        <v>30</v>
      </c>
      <c r="AQ220" s="3">
        <f t="shared" si="342"/>
        <v>50</v>
      </c>
      <c r="AR220" s="3">
        <f t="shared" si="343"/>
        <v>100</v>
      </c>
      <c r="AS220" s="3">
        <f t="shared" si="344"/>
        <v>500</v>
      </c>
      <c r="AT220" s="3" t="str">
        <f t="shared" si="451"/>
        <v>501以上</v>
      </c>
      <c r="AU220" s="3" t="s">
        <v>33</v>
      </c>
      <c r="AV220" s="5">
        <f t="shared" ref="AV220:AV248" si="468">BE220+BN220</f>
        <v>9753</v>
      </c>
      <c r="AW220" s="6">
        <f t="shared" ref="AW220:AW248" si="469">IF(W5&gt;AN220,AN220,W5)</f>
        <v>10</v>
      </c>
      <c r="AX220" s="6">
        <f t="shared" ref="AX220:AX248" si="470">IF(W5&lt;AN220,0,IF(W5&gt;AO220,AO220-AN220,W5-AN220))</f>
        <v>10</v>
      </c>
      <c r="AY220" s="6">
        <f t="shared" ref="AY220:AY248" si="471">IF(W5&lt;AO220,0,IF(W5&gt;AP220,AP220-AO220,W5-AO220))</f>
        <v>10</v>
      </c>
      <c r="AZ220" s="6">
        <f t="shared" ref="AZ220:AZ248" si="472">IF(W5&lt;AP220,0,IF(W5&gt;AQ220,AQ220-AP220,W5-AP220))</f>
        <v>20</v>
      </c>
      <c r="BA220" s="6">
        <f t="shared" ref="BA220:BA248" si="473">IF(W5&lt;AQ220,0,IF(W5&gt;AR220,AR220-AQ220,W5-AQ220))</f>
        <v>50</v>
      </c>
      <c r="BB220" s="6">
        <f t="shared" ref="BB220:BB248" si="474">IF(W5&lt;AR220,0,IF(W5&gt;AS220,AS220-AR220,W5-AR220))</f>
        <v>20</v>
      </c>
      <c r="BC220" s="6">
        <f t="shared" ref="BC220:BC248" si="475">IF(W5&gt;$U$1*500,W5-($U$1*500),0)</f>
        <v>0</v>
      </c>
      <c r="BD220" s="4" t="s">
        <v>16</v>
      </c>
      <c r="BE220" s="6">
        <f t="shared" si="441"/>
        <v>533</v>
      </c>
      <c r="BF220" s="6">
        <f t="shared" si="353"/>
        <v>0</v>
      </c>
      <c r="BG220" s="6">
        <f t="shared" si="354"/>
        <v>71</v>
      </c>
      <c r="BH220" s="6">
        <f t="shared" si="355"/>
        <v>76</v>
      </c>
      <c r="BI220" s="6">
        <f t="shared" si="356"/>
        <v>81</v>
      </c>
      <c r="BJ220" s="6">
        <f t="shared" si="357"/>
        <v>85</v>
      </c>
      <c r="BK220" s="6">
        <f t="shared" si="358"/>
        <v>94</v>
      </c>
      <c r="BL220" s="6">
        <f t="shared" si="359"/>
        <v>114</v>
      </c>
      <c r="BM220" s="4" t="s">
        <v>19</v>
      </c>
      <c r="BN220" s="6">
        <f t="shared" ref="BN220:BN248" si="476">SUM(BO220:BU220)</f>
        <v>9220</v>
      </c>
      <c r="BO220" s="6">
        <f t="shared" ref="BO220:BO248" si="477">AW220*BF220</f>
        <v>0</v>
      </c>
      <c r="BP220" s="6">
        <f t="shared" ref="BP220:BP248" si="478">AX220*BG220</f>
        <v>710</v>
      </c>
      <c r="BQ220" s="6">
        <f t="shared" ref="BQ220:BQ248" si="479">AY220*BH220</f>
        <v>760</v>
      </c>
      <c r="BR220" s="6">
        <f t="shared" ref="BR220:BR248" si="480">AZ220*BI220</f>
        <v>1620</v>
      </c>
      <c r="BS220" s="6">
        <f t="shared" ref="BS220:BS248" si="481">BA220*BJ220</f>
        <v>4250</v>
      </c>
      <c r="BT220" s="6">
        <f t="shared" ref="BT220:BT248" si="482">BB220*BK220</f>
        <v>1880</v>
      </c>
      <c r="BU220" s="6">
        <f t="shared" ref="BU220:BU248" si="483">BC220*BL220</f>
        <v>0</v>
      </c>
    </row>
    <row r="221" spans="2:73" ht="18.75" x14ac:dyDescent="0.4">
      <c r="B221" s="147" t="s">
        <v>36</v>
      </c>
      <c r="C221" s="148"/>
      <c r="D221" s="3">
        <f t="shared" si="317"/>
        <v>10</v>
      </c>
      <c r="E221" s="3">
        <f t="shared" si="318"/>
        <v>20</v>
      </c>
      <c r="F221" s="3">
        <f t="shared" si="319"/>
        <v>30</v>
      </c>
      <c r="G221" s="3">
        <f t="shared" si="320"/>
        <v>50</v>
      </c>
      <c r="H221" s="3">
        <f t="shared" si="321"/>
        <v>70</v>
      </c>
      <c r="I221" s="3" t="str">
        <f t="shared" si="450"/>
        <v>71以上</v>
      </c>
      <c r="J221" s="3" t="str">
        <f t="shared" si="322"/>
        <v>101以上</v>
      </c>
      <c r="K221" s="3" t="s">
        <v>20</v>
      </c>
      <c r="L221" s="5">
        <f t="shared" si="452"/>
        <v>21367</v>
      </c>
      <c r="M221" s="6">
        <f t="shared" si="453"/>
        <v>10</v>
      </c>
      <c r="N221" s="6">
        <f t="shared" si="454"/>
        <v>10</v>
      </c>
      <c r="O221" s="6">
        <f t="shared" si="455"/>
        <v>10</v>
      </c>
      <c r="P221" s="6">
        <f t="shared" si="456"/>
        <v>20</v>
      </c>
      <c r="Q221" s="6">
        <f t="shared" si="457"/>
        <v>20</v>
      </c>
      <c r="R221" s="6">
        <f t="shared" si="458"/>
        <v>60</v>
      </c>
      <c r="S221" s="6">
        <f t="shared" si="459"/>
        <v>30</v>
      </c>
      <c r="T221" s="4" t="s">
        <v>16</v>
      </c>
      <c r="U221" s="6">
        <f t="shared" si="417"/>
        <v>357</v>
      </c>
      <c r="V221" s="6">
        <f t="shared" si="418"/>
        <v>79</v>
      </c>
      <c r="W221" s="6">
        <f t="shared" si="419"/>
        <v>100</v>
      </c>
      <c r="X221" s="6">
        <f t="shared" si="420"/>
        <v>118</v>
      </c>
      <c r="Y221" s="6">
        <f t="shared" si="421"/>
        <v>140</v>
      </c>
      <c r="Z221" s="6">
        <f t="shared" si="422"/>
        <v>168</v>
      </c>
      <c r="AA221" s="6">
        <f t="shared" si="423"/>
        <v>198</v>
      </c>
      <c r="AB221" s="6">
        <f t="shared" si="424"/>
        <v>0</v>
      </c>
      <c r="AC221" s="4" t="s">
        <v>19</v>
      </c>
      <c r="AD221" s="6">
        <f t="shared" si="460"/>
        <v>21010</v>
      </c>
      <c r="AE221" s="6">
        <f t="shared" si="461"/>
        <v>790</v>
      </c>
      <c r="AF221" s="6">
        <f t="shared" si="462"/>
        <v>1000</v>
      </c>
      <c r="AG221" s="6">
        <f t="shared" si="463"/>
        <v>1180</v>
      </c>
      <c r="AH221" s="6">
        <f t="shared" si="464"/>
        <v>2800</v>
      </c>
      <c r="AI221" s="6">
        <f t="shared" si="465"/>
        <v>3360</v>
      </c>
      <c r="AJ221" s="6">
        <f t="shared" si="466"/>
        <v>11880</v>
      </c>
      <c r="AK221" s="6">
        <f t="shared" si="467"/>
        <v>0</v>
      </c>
      <c r="AL221" s="172" t="s">
        <v>37</v>
      </c>
      <c r="AM221" s="172"/>
      <c r="AN221" s="3">
        <f t="shared" si="339"/>
        <v>10</v>
      </c>
      <c r="AO221" s="3">
        <f t="shared" si="340"/>
        <v>20</v>
      </c>
      <c r="AP221" s="3">
        <f t="shared" si="341"/>
        <v>30</v>
      </c>
      <c r="AQ221" s="3">
        <f t="shared" si="342"/>
        <v>50</v>
      </c>
      <c r="AR221" s="3">
        <f t="shared" si="343"/>
        <v>100</v>
      </c>
      <c r="AS221" s="3">
        <f t="shared" si="344"/>
        <v>500</v>
      </c>
      <c r="AT221" s="3" t="str">
        <f t="shared" si="451"/>
        <v>501以上</v>
      </c>
      <c r="AU221" s="3" t="s">
        <v>33</v>
      </c>
      <c r="AV221" s="5">
        <f t="shared" si="468"/>
        <v>10693</v>
      </c>
      <c r="AW221" s="6">
        <f t="shared" si="469"/>
        <v>10</v>
      </c>
      <c r="AX221" s="6">
        <f t="shared" si="470"/>
        <v>10</v>
      </c>
      <c r="AY221" s="6">
        <f t="shared" si="471"/>
        <v>10</v>
      </c>
      <c r="AZ221" s="6">
        <f t="shared" si="472"/>
        <v>20</v>
      </c>
      <c r="BA221" s="6">
        <f t="shared" si="473"/>
        <v>50</v>
      </c>
      <c r="BB221" s="6">
        <f t="shared" si="474"/>
        <v>30</v>
      </c>
      <c r="BC221" s="6">
        <f t="shared" si="475"/>
        <v>0</v>
      </c>
      <c r="BD221" s="4" t="s">
        <v>16</v>
      </c>
      <c r="BE221" s="6">
        <f t="shared" si="441"/>
        <v>533</v>
      </c>
      <c r="BF221" s="6">
        <f t="shared" si="353"/>
        <v>0</v>
      </c>
      <c r="BG221" s="6">
        <f t="shared" si="354"/>
        <v>71</v>
      </c>
      <c r="BH221" s="6">
        <f t="shared" si="355"/>
        <v>76</v>
      </c>
      <c r="BI221" s="6">
        <f t="shared" si="356"/>
        <v>81</v>
      </c>
      <c r="BJ221" s="6">
        <f t="shared" si="357"/>
        <v>85</v>
      </c>
      <c r="BK221" s="6">
        <f t="shared" si="358"/>
        <v>94</v>
      </c>
      <c r="BL221" s="6">
        <f t="shared" si="359"/>
        <v>114</v>
      </c>
      <c r="BM221" s="4" t="s">
        <v>19</v>
      </c>
      <c r="BN221" s="6">
        <f t="shared" si="476"/>
        <v>10160</v>
      </c>
      <c r="BO221" s="6">
        <f t="shared" si="477"/>
        <v>0</v>
      </c>
      <c r="BP221" s="6">
        <f t="shared" si="478"/>
        <v>710</v>
      </c>
      <c r="BQ221" s="6">
        <f t="shared" si="479"/>
        <v>760</v>
      </c>
      <c r="BR221" s="6">
        <f t="shared" si="480"/>
        <v>1620</v>
      </c>
      <c r="BS221" s="6">
        <f t="shared" si="481"/>
        <v>4250</v>
      </c>
      <c r="BT221" s="6">
        <f t="shared" si="482"/>
        <v>2820</v>
      </c>
      <c r="BU221" s="6">
        <f t="shared" si="483"/>
        <v>0</v>
      </c>
    </row>
    <row r="222" spans="2:73" ht="18.75" x14ac:dyDescent="0.4">
      <c r="B222" s="147" t="s">
        <v>36</v>
      </c>
      <c r="C222" s="148"/>
      <c r="D222" s="3">
        <f t="shared" si="317"/>
        <v>10</v>
      </c>
      <c r="E222" s="3">
        <f t="shared" si="318"/>
        <v>20</v>
      </c>
      <c r="F222" s="3">
        <f t="shared" si="319"/>
        <v>30</v>
      </c>
      <c r="G222" s="3">
        <f t="shared" si="320"/>
        <v>50</v>
      </c>
      <c r="H222" s="3">
        <f t="shared" si="321"/>
        <v>70</v>
      </c>
      <c r="I222" s="3" t="str">
        <f t="shared" si="450"/>
        <v>71以上</v>
      </c>
      <c r="J222" s="3" t="str">
        <f t="shared" si="322"/>
        <v>101以上</v>
      </c>
      <c r="K222" s="3" t="s">
        <v>20</v>
      </c>
      <c r="L222" s="5">
        <f t="shared" si="452"/>
        <v>23347</v>
      </c>
      <c r="M222" s="6">
        <f t="shared" si="453"/>
        <v>10</v>
      </c>
      <c r="N222" s="6">
        <f t="shared" si="454"/>
        <v>10</v>
      </c>
      <c r="O222" s="6">
        <f t="shared" si="455"/>
        <v>10</v>
      </c>
      <c r="P222" s="6">
        <f t="shared" si="456"/>
        <v>20</v>
      </c>
      <c r="Q222" s="6">
        <f t="shared" si="457"/>
        <v>20</v>
      </c>
      <c r="R222" s="6">
        <f t="shared" si="458"/>
        <v>70</v>
      </c>
      <c r="S222" s="6">
        <f t="shared" si="459"/>
        <v>40</v>
      </c>
      <c r="T222" s="4" t="s">
        <v>16</v>
      </c>
      <c r="U222" s="6">
        <f t="shared" ref="U222:U248" si="484">ROUNDDOWN(IF($Q$1="一般用",VLOOKUP($S$1,suidou,2,0)*$U$1,VLOOKUP($Q$1,suidou,2,0)*$U$1),0)</f>
        <v>357</v>
      </c>
      <c r="V222" s="6">
        <f t="shared" ref="V222:V248" si="485">IF($Q$1="一般用",VLOOKUP($S$1,suidou,3,0),VLOOKUP($Q$1,suidou,3,0))</f>
        <v>79</v>
      </c>
      <c r="W222" s="6">
        <f t="shared" ref="W222:W248" si="486">IF($Q$1="一般用",VLOOKUP($S$1,suidou,4,0),VLOOKUP($Q$1,suidou,4,0))</f>
        <v>100</v>
      </c>
      <c r="X222" s="6">
        <f t="shared" ref="X222:X248" si="487">IF($Q$1="一般用",VLOOKUP($S$1,suidou,5,0),VLOOKUP($Q$1,suidou,5,0))</f>
        <v>118</v>
      </c>
      <c r="Y222" s="6">
        <f t="shared" ref="Y222:Y248" si="488">IF($Q$1="一般用",VLOOKUP($S$1,suidou,6,0),VLOOKUP($Q$1,suidou,6,0))</f>
        <v>140</v>
      </c>
      <c r="Z222" s="6">
        <f t="shared" ref="Z222:Z248" si="489">IF($Q$1="一般用",VLOOKUP($S$1,suidou,7,0),VLOOKUP($Q$1,suidou,7,0))</f>
        <v>168</v>
      </c>
      <c r="AA222" s="6">
        <f t="shared" ref="AA222:AA248" si="490">IF($Q$1="一般用",VLOOKUP($S$1,suidou,8,0),VLOOKUP($Q$1,suidou,8,0))</f>
        <v>198</v>
      </c>
      <c r="AB222" s="6">
        <f t="shared" ref="AB222:AB248" si="491">IF($Q$1="浴場用",VLOOKUP($Q$1,suidou,9,0),0)</f>
        <v>0</v>
      </c>
      <c r="AC222" s="4" t="s">
        <v>19</v>
      </c>
      <c r="AD222" s="6">
        <f t="shared" si="460"/>
        <v>22990</v>
      </c>
      <c r="AE222" s="6">
        <f t="shared" si="461"/>
        <v>790</v>
      </c>
      <c r="AF222" s="6">
        <f t="shared" si="462"/>
        <v>1000</v>
      </c>
      <c r="AG222" s="6">
        <f t="shared" si="463"/>
        <v>1180</v>
      </c>
      <c r="AH222" s="6">
        <f t="shared" si="464"/>
        <v>2800</v>
      </c>
      <c r="AI222" s="6">
        <f t="shared" si="465"/>
        <v>3360</v>
      </c>
      <c r="AJ222" s="6">
        <f t="shared" si="466"/>
        <v>13860</v>
      </c>
      <c r="AK222" s="6">
        <f t="shared" si="467"/>
        <v>0</v>
      </c>
      <c r="AL222" s="172" t="s">
        <v>37</v>
      </c>
      <c r="AM222" s="172"/>
      <c r="AN222" s="3">
        <f t="shared" si="339"/>
        <v>10</v>
      </c>
      <c r="AO222" s="3">
        <f t="shared" si="340"/>
        <v>20</v>
      </c>
      <c r="AP222" s="3">
        <f t="shared" si="341"/>
        <v>30</v>
      </c>
      <c r="AQ222" s="3">
        <f t="shared" si="342"/>
        <v>50</v>
      </c>
      <c r="AR222" s="3">
        <f t="shared" si="343"/>
        <v>100</v>
      </c>
      <c r="AS222" s="3">
        <f t="shared" si="344"/>
        <v>500</v>
      </c>
      <c r="AT222" s="3" t="str">
        <f t="shared" si="451"/>
        <v>501以上</v>
      </c>
      <c r="AU222" s="3" t="s">
        <v>33</v>
      </c>
      <c r="AV222" s="5">
        <f t="shared" si="468"/>
        <v>11633</v>
      </c>
      <c r="AW222" s="6">
        <f t="shared" si="469"/>
        <v>10</v>
      </c>
      <c r="AX222" s="6">
        <f t="shared" si="470"/>
        <v>10</v>
      </c>
      <c r="AY222" s="6">
        <f t="shared" si="471"/>
        <v>10</v>
      </c>
      <c r="AZ222" s="6">
        <f t="shared" si="472"/>
        <v>20</v>
      </c>
      <c r="BA222" s="6">
        <f t="shared" si="473"/>
        <v>50</v>
      </c>
      <c r="BB222" s="6">
        <f t="shared" si="474"/>
        <v>40</v>
      </c>
      <c r="BC222" s="6">
        <f t="shared" si="475"/>
        <v>0</v>
      </c>
      <c r="BD222" s="4" t="s">
        <v>16</v>
      </c>
      <c r="BE222" s="6">
        <f t="shared" ref="BE222:BE248" si="492">IF($Q$1="浴場用",ROUNDDOWN($H$64*$U$1,0),ROUNDDOWN($H$63*$U$1,0))</f>
        <v>533</v>
      </c>
      <c r="BF222" s="6">
        <f t="shared" si="353"/>
        <v>0</v>
      </c>
      <c r="BG222" s="6">
        <f t="shared" si="354"/>
        <v>71</v>
      </c>
      <c r="BH222" s="6">
        <f t="shared" si="355"/>
        <v>76</v>
      </c>
      <c r="BI222" s="6">
        <f t="shared" si="356"/>
        <v>81</v>
      </c>
      <c r="BJ222" s="6">
        <f t="shared" si="357"/>
        <v>85</v>
      </c>
      <c r="BK222" s="6">
        <f t="shared" si="358"/>
        <v>94</v>
      </c>
      <c r="BL222" s="6">
        <f t="shared" si="359"/>
        <v>114</v>
      </c>
      <c r="BM222" s="4" t="s">
        <v>19</v>
      </c>
      <c r="BN222" s="6">
        <f t="shared" si="476"/>
        <v>11100</v>
      </c>
      <c r="BO222" s="6">
        <f t="shared" si="477"/>
        <v>0</v>
      </c>
      <c r="BP222" s="6">
        <f t="shared" si="478"/>
        <v>710</v>
      </c>
      <c r="BQ222" s="6">
        <f t="shared" si="479"/>
        <v>760</v>
      </c>
      <c r="BR222" s="6">
        <f t="shared" si="480"/>
        <v>1620</v>
      </c>
      <c r="BS222" s="6">
        <f t="shared" si="481"/>
        <v>4250</v>
      </c>
      <c r="BT222" s="6">
        <f t="shared" si="482"/>
        <v>3760</v>
      </c>
      <c r="BU222" s="6">
        <f t="shared" si="483"/>
        <v>0</v>
      </c>
    </row>
    <row r="223" spans="2:73" ht="18.75" x14ac:dyDescent="0.4">
      <c r="B223" s="147" t="s">
        <v>36</v>
      </c>
      <c r="C223" s="148"/>
      <c r="D223" s="3">
        <f t="shared" ref="D223:D248" si="493">IF($U$1&lt;=1,10,20)</f>
        <v>10</v>
      </c>
      <c r="E223" s="3">
        <f t="shared" ref="E223:E248" si="494">IF($U$1&lt;=1,20,40)</f>
        <v>20</v>
      </c>
      <c r="F223" s="3">
        <f t="shared" ref="F223:F248" si="495">IF($U$1&lt;=1,30,60)</f>
        <v>30</v>
      </c>
      <c r="G223" s="3">
        <f t="shared" ref="G223:G248" si="496">IF($U$1&lt;=1,50,100)</f>
        <v>50</v>
      </c>
      <c r="H223" s="3">
        <f t="shared" ref="H223:H248" si="497">IF($U$1&lt;=1,70,140)</f>
        <v>70</v>
      </c>
      <c r="I223" s="3" t="str">
        <f t="shared" si="450"/>
        <v>71以上</v>
      </c>
      <c r="J223" s="3" t="str">
        <f t="shared" ref="J223:J248" si="498">$U$1*100+1&amp;"以上"</f>
        <v>101以上</v>
      </c>
      <c r="K223" s="3" t="s">
        <v>20</v>
      </c>
      <c r="L223" s="5">
        <f t="shared" si="452"/>
        <v>25327</v>
      </c>
      <c r="M223" s="6">
        <f t="shared" si="453"/>
        <v>10</v>
      </c>
      <c r="N223" s="6">
        <f t="shared" si="454"/>
        <v>10</v>
      </c>
      <c r="O223" s="6">
        <f t="shared" si="455"/>
        <v>10</v>
      </c>
      <c r="P223" s="6">
        <f t="shared" si="456"/>
        <v>20</v>
      </c>
      <c r="Q223" s="6">
        <f t="shared" si="457"/>
        <v>20</v>
      </c>
      <c r="R223" s="6">
        <f t="shared" si="458"/>
        <v>80</v>
      </c>
      <c r="S223" s="6">
        <f t="shared" si="459"/>
        <v>50</v>
      </c>
      <c r="T223" s="4" t="s">
        <v>16</v>
      </c>
      <c r="U223" s="6">
        <f t="shared" si="484"/>
        <v>357</v>
      </c>
      <c r="V223" s="6">
        <f t="shared" si="485"/>
        <v>79</v>
      </c>
      <c r="W223" s="6">
        <f t="shared" si="486"/>
        <v>100</v>
      </c>
      <c r="X223" s="6">
        <f t="shared" si="487"/>
        <v>118</v>
      </c>
      <c r="Y223" s="6">
        <f t="shared" si="488"/>
        <v>140</v>
      </c>
      <c r="Z223" s="6">
        <f t="shared" si="489"/>
        <v>168</v>
      </c>
      <c r="AA223" s="6">
        <f t="shared" si="490"/>
        <v>198</v>
      </c>
      <c r="AB223" s="6">
        <f t="shared" si="491"/>
        <v>0</v>
      </c>
      <c r="AC223" s="4" t="s">
        <v>19</v>
      </c>
      <c r="AD223" s="6">
        <f t="shared" si="460"/>
        <v>24970</v>
      </c>
      <c r="AE223" s="6">
        <f t="shared" si="461"/>
        <v>790</v>
      </c>
      <c r="AF223" s="6">
        <f t="shared" si="462"/>
        <v>1000</v>
      </c>
      <c r="AG223" s="6">
        <f t="shared" si="463"/>
        <v>1180</v>
      </c>
      <c r="AH223" s="6">
        <f t="shared" si="464"/>
        <v>2800</v>
      </c>
      <c r="AI223" s="6">
        <f t="shared" si="465"/>
        <v>3360</v>
      </c>
      <c r="AJ223" s="6">
        <f t="shared" si="466"/>
        <v>15840</v>
      </c>
      <c r="AK223" s="6">
        <f t="shared" si="467"/>
        <v>0</v>
      </c>
      <c r="AL223" s="172" t="s">
        <v>37</v>
      </c>
      <c r="AM223" s="172"/>
      <c r="AN223" s="3">
        <f t="shared" ref="AN223:AN248" si="499">$U$1*10</f>
        <v>10</v>
      </c>
      <c r="AO223" s="3">
        <f t="shared" ref="AO223:AO248" si="500">$U$1*20</f>
        <v>20</v>
      </c>
      <c r="AP223" s="3">
        <f t="shared" ref="AP223:AP248" si="501">$U$1*30</f>
        <v>30</v>
      </c>
      <c r="AQ223" s="3">
        <f t="shared" ref="AQ223:AQ248" si="502">$U$1*50</f>
        <v>50</v>
      </c>
      <c r="AR223" s="3">
        <f t="shared" ref="AR223:AR248" si="503">$U$1*100</f>
        <v>100</v>
      </c>
      <c r="AS223" s="3">
        <f t="shared" ref="AS223:AS248" si="504">$U$1*500</f>
        <v>500</v>
      </c>
      <c r="AT223" s="3" t="str">
        <f t="shared" si="451"/>
        <v>501以上</v>
      </c>
      <c r="AU223" s="3" t="s">
        <v>33</v>
      </c>
      <c r="AV223" s="5">
        <f t="shared" si="468"/>
        <v>12573</v>
      </c>
      <c r="AW223" s="6">
        <f t="shared" si="469"/>
        <v>10</v>
      </c>
      <c r="AX223" s="6">
        <f t="shared" si="470"/>
        <v>10</v>
      </c>
      <c r="AY223" s="6">
        <f t="shared" si="471"/>
        <v>10</v>
      </c>
      <c r="AZ223" s="6">
        <f t="shared" si="472"/>
        <v>20</v>
      </c>
      <c r="BA223" s="6">
        <f t="shared" si="473"/>
        <v>50</v>
      </c>
      <c r="BB223" s="6">
        <f t="shared" si="474"/>
        <v>50</v>
      </c>
      <c r="BC223" s="6">
        <f t="shared" si="475"/>
        <v>0</v>
      </c>
      <c r="BD223" s="4" t="s">
        <v>16</v>
      </c>
      <c r="BE223" s="6">
        <f t="shared" si="492"/>
        <v>533</v>
      </c>
      <c r="BF223" s="6">
        <f t="shared" ref="BF223:BF248" si="505">IF($Q$1="浴場用",$I$64,$I$63)</f>
        <v>0</v>
      </c>
      <c r="BG223" s="6">
        <f t="shared" ref="BG223:BG248" si="506">IF($Q$1="浴場用",$J$64,$J$63)</f>
        <v>71</v>
      </c>
      <c r="BH223" s="6">
        <f t="shared" ref="BH223:BH248" si="507">IF($Q$1="浴場用",$K$64,$K$63)</f>
        <v>76</v>
      </c>
      <c r="BI223" s="6">
        <f t="shared" ref="BI223:BI248" si="508">IF($Q$1="浴場用",$L$64,$L$63)</f>
        <v>81</v>
      </c>
      <c r="BJ223" s="6">
        <f t="shared" ref="BJ223:BJ248" si="509">IF($Q$1="浴場用",$M$64,$M$63)</f>
        <v>85</v>
      </c>
      <c r="BK223" s="6">
        <f t="shared" ref="BK223:BK248" si="510">IF($Q$1="浴場用",$N$64,$N$63)</f>
        <v>94</v>
      </c>
      <c r="BL223" s="6">
        <f t="shared" ref="BL223:BL248" si="511">IF($Q$1="浴場用",$O$64,$O$63)</f>
        <v>114</v>
      </c>
      <c r="BM223" s="4" t="s">
        <v>19</v>
      </c>
      <c r="BN223" s="6">
        <f t="shared" si="476"/>
        <v>12040</v>
      </c>
      <c r="BO223" s="6">
        <f t="shared" si="477"/>
        <v>0</v>
      </c>
      <c r="BP223" s="6">
        <f t="shared" si="478"/>
        <v>710</v>
      </c>
      <c r="BQ223" s="6">
        <f t="shared" si="479"/>
        <v>760</v>
      </c>
      <c r="BR223" s="6">
        <f t="shared" si="480"/>
        <v>1620</v>
      </c>
      <c r="BS223" s="6">
        <f t="shared" si="481"/>
        <v>4250</v>
      </c>
      <c r="BT223" s="6">
        <f t="shared" si="482"/>
        <v>4700</v>
      </c>
      <c r="BU223" s="6">
        <f t="shared" si="483"/>
        <v>0</v>
      </c>
    </row>
    <row r="224" spans="2:73" ht="18.75" x14ac:dyDescent="0.4">
      <c r="B224" s="147" t="s">
        <v>36</v>
      </c>
      <c r="C224" s="148"/>
      <c r="D224" s="3">
        <f t="shared" si="493"/>
        <v>10</v>
      </c>
      <c r="E224" s="3">
        <f t="shared" si="494"/>
        <v>20</v>
      </c>
      <c r="F224" s="3">
        <f t="shared" si="495"/>
        <v>30</v>
      </c>
      <c r="G224" s="3">
        <f t="shared" si="496"/>
        <v>50</v>
      </c>
      <c r="H224" s="3">
        <f t="shared" si="497"/>
        <v>70</v>
      </c>
      <c r="I224" s="3" t="str">
        <f t="shared" si="450"/>
        <v>71以上</v>
      </c>
      <c r="J224" s="3" t="str">
        <f t="shared" si="498"/>
        <v>101以上</v>
      </c>
      <c r="K224" s="3" t="s">
        <v>20</v>
      </c>
      <c r="L224" s="5">
        <f t="shared" si="452"/>
        <v>27307</v>
      </c>
      <c r="M224" s="6">
        <f t="shared" si="453"/>
        <v>10</v>
      </c>
      <c r="N224" s="6">
        <f t="shared" si="454"/>
        <v>10</v>
      </c>
      <c r="O224" s="6">
        <f t="shared" si="455"/>
        <v>10</v>
      </c>
      <c r="P224" s="6">
        <f t="shared" si="456"/>
        <v>20</v>
      </c>
      <c r="Q224" s="6">
        <f t="shared" si="457"/>
        <v>20</v>
      </c>
      <c r="R224" s="6">
        <f t="shared" si="458"/>
        <v>90</v>
      </c>
      <c r="S224" s="6">
        <f t="shared" si="459"/>
        <v>60</v>
      </c>
      <c r="T224" s="4" t="s">
        <v>16</v>
      </c>
      <c r="U224" s="6">
        <f t="shared" si="484"/>
        <v>357</v>
      </c>
      <c r="V224" s="6">
        <f t="shared" si="485"/>
        <v>79</v>
      </c>
      <c r="W224" s="6">
        <f t="shared" si="486"/>
        <v>100</v>
      </c>
      <c r="X224" s="6">
        <f t="shared" si="487"/>
        <v>118</v>
      </c>
      <c r="Y224" s="6">
        <f t="shared" si="488"/>
        <v>140</v>
      </c>
      <c r="Z224" s="6">
        <f t="shared" si="489"/>
        <v>168</v>
      </c>
      <c r="AA224" s="6">
        <f t="shared" si="490"/>
        <v>198</v>
      </c>
      <c r="AB224" s="6">
        <f t="shared" si="491"/>
        <v>0</v>
      </c>
      <c r="AC224" s="4" t="s">
        <v>19</v>
      </c>
      <c r="AD224" s="6">
        <f t="shared" si="460"/>
        <v>26950</v>
      </c>
      <c r="AE224" s="6">
        <f t="shared" si="461"/>
        <v>790</v>
      </c>
      <c r="AF224" s="6">
        <f t="shared" si="462"/>
        <v>1000</v>
      </c>
      <c r="AG224" s="6">
        <f t="shared" si="463"/>
        <v>1180</v>
      </c>
      <c r="AH224" s="6">
        <f t="shared" si="464"/>
        <v>2800</v>
      </c>
      <c r="AI224" s="6">
        <f t="shared" si="465"/>
        <v>3360</v>
      </c>
      <c r="AJ224" s="6">
        <f t="shared" si="466"/>
        <v>17820</v>
      </c>
      <c r="AK224" s="6">
        <f t="shared" si="467"/>
        <v>0</v>
      </c>
      <c r="AL224" s="172" t="s">
        <v>37</v>
      </c>
      <c r="AM224" s="172"/>
      <c r="AN224" s="3">
        <f t="shared" si="499"/>
        <v>10</v>
      </c>
      <c r="AO224" s="3">
        <f t="shared" si="500"/>
        <v>20</v>
      </c>
      <c r="AP224" s="3">
        <f t="shared" si="501"/>
        <v>30</v>
      </c>
      <c r="AQ224" s="3">
        <f t="shared" si="502"/>
        <v>50</v>
      </c>
      <c r="AR224" s="3">
        <f t="shared" si="503"/>
        <v>100</v>
      </c>
      <c r="AS224" s="3">
        <f t="shared" si="504"/>
        <v>500</v>
      </c>
      <c r="AT224" s="3" t="str">
        <f t="shared" si="451"/>
        <v>501以上</v>
      </c>
      <c r="AU224" s="3" t="s">
        <v>33</v>
      </c>
      <c r="AV224" s="5">
        <f t="shared" si="468"/>
        <v>13513</v>
      </c>
      <c r="AW224" s="6">
        <f t="shared" si="469"/>
        <v>10</v>
      </c>
      <c r="AX224" s="6">
        <f t="shared" si="470"/>
        <v>10</v>
      </c>
      <c r="AY224" s="6">
        <f t="shared" si="471"/>
        <v>10</v>
      </c>
      <c r="AZ224" s="6">
        <f t="shared" si="472"/>
        <v>20</v>
      </c>
      <c r="BA224" s="6">
        <f t="shared" si="473"/>
        <v>50</v>
      </c>
      <c r="BB224" s="6">
        <f t="shared" si="474"/>
        <v>60</v>
      </c>
      <c r="BC224" s="6">
        <f t="shared" si="475"/>
        <v>0</v>
      </c>
      <c r="BD224" s="4" t="s">
        <v>16</v>
      </c>
      <c r="BE224" s="6">
        <f t="shared" si="492"/>
        <v>533</v>
      </c>
      <c r="BF224" s="6">
        <f t="shared" si="505"/>
        <v>0</v>
      </c>
      <c r="BG224" s="6">
        <f t="shared" si="506"/>
        <v>71</v>
      </c>
      <c r="BH224" s="6">
        <f t="shared" si="507"/>
        <v>76</v>
      </c>
      <c r="BI224" s="6">
        <f t="shared" si="508"/>
        <v>81</v>
      </c>
      <c r="BJ224" s="6">
        <f t="shared" si="509"/>
        <v>85</v>
      </c>
      <c r="BK224" s="6">
        <f t="shared" si="510"/>
        <v>94</v>
      </c>
      <c r="BL224" s="6">
        <f t="shared" si="511"/>
        <v>114</v>
      </c>
      <c r="BM224" s="4" t="s">
        <v>19</v>
      </c>
      <c r="BN224" s="6">
        <f t="shared" si="476"/>
        <v>12980</v>
      </c>
      <c r="BO224" s="6">
        <f t="shared" si="477"/>
        <v>0</v>
      </c>
      <c r="BP224" s="6">
        <f t="shared" si="478"/>
        <v>710</v>
      </c>
      <c r="BQ224" s="6">
        <f t="shared" si="479"/>
        <v>760</v>
      </c>
      <c r="BR224" s="6">
        <f t="shared" si="480"/>
        <v>1620</v>
      </c>
      <c r="BS224" s="6">
        <f t="shared" si="481"/>
        <v>4250</v>
      </c>
      <c r="BT224" s="6">
        <f t="shared" si="482"/>
        <v>5640</v>
      </c>
      <c r="BU224" s="6">
        <f t="shared" si="483"/>
        <v>0</v>
      </c>
    </row>
    <row r="225" spans="2:73" ht="18.75" x14ac:dyDescent="0.4">
      <c r="B225" s="147" t="s">
        <v>36</v>
      </c>
      <c r="C225" s="148"/>
      <c r="D225" s="3">
        <f t="shared" si="493"/>
        <v>10</v>
      </c>
      <c r="E225" s="3">
        <f t="shared" si="494"/>
        <v>20</v>
      </c>
      <c r="F225" s="3">
        <f t="shared" si="495"/>
        <v>30</v>
      </c>
      <c r="G225" s="3">
        <f t="shared" si="496"/>
        <v>50</v>
      </c>
      <c r="H225" s="3">
        <f t="shared" si="497"/>
        <v>70</v>
      </c>
      <c r="I225" s="3" t="str">
        <f t="shared" si="450"/>
        <v>71以上</v>
      </c>
      <c r="J225" s="3" t="str">
        <f t="shared" si="498"/>
        <v>101以上</v>
      </c>
      <c r="K225" s="3" t="s">
        <v>20</v>
      </c>
      <c r="L225" s="5">
        <f t="shared" si="452"/>
        <v>29287</v>
      </c>
      <c r="M225" s="6">
        <f t="shared" si="453"/>
        <v>10</v>
      </c>
      <c r="N225" s="6">
        <f t="shared" si="454"/>
        <v>10</v>
      </c>
      <c r="O225" s="6">
        <f t="shared" si="455"/>
        <v>10</v>
      </c>
      <c r="P225" s="6">
        <f t="shared" si="456"/>
        <v>20</v>
      </c>
      <c r="Q225" s="6">
        <f t="shared" si="457"/>
        <v>20</v>
      </c>
      <c r="R225" s="6">
        <f t="shared" si="458"/>
        <v>100</v>
      </c>
      <c r="S225" s="6">
        <f t="shared" si="459"/>
        <v>70</v>
      </c>
      <c r="T225" s="4" t="s">
        <v>16</v>
      </c>
      <c r="U225" s="6">
        <f t="shared" si="484"/>
        <v>357</v>
      </c>
      <c r="V225" s="6">
        <f t="shared" si="485"/>
        <v>79</v>
      </c>
      <c r="W225" s="6">
        <f t="shared" si="486"/>
        <v>100</v>
      </c>
      <c r="X225" s="6">
        <f t="shared" si="487"/>
        <v>118</v>
      </c>
      <c r="Y225" s="6">
        <f t="shared" si="488"/>
        <v>140</v>
      </c>
      <c r="Z225" s="6">
        <f t="shared" si="489"/>
        <v>168</v>
      </c>
      <c r="AA225" s="6">
        <f t="shared" si="490"/>
        <v>198</v>
      </c>
      <c r="AB225" s="6">
        <f t="shared" si="491"/>
        <v>0</v>
      </c>
      <c r="AC225" s="4" t="s">
        <v>19</v>
      </c>
      <c r="AD225" s="6">
        <f t="shared" si="460"/>
        <v>28930</v>
      </c>
      <c r="AE225" s="6">
        <f t="shared" si="461"/>
        <v>790</v>
      </c>
      <c r="AF225" s="6">
        <f t="shared" si="462"/>
        <v>1000</v>
      </c>
      <c r="AG225" s="6">
        <f t="shared" si="463"/>
        <v>1180</v>
      </c>
      <c r="AH225" s="6">
        <f t="shared" si="464"/>
        <v>2800</v>
      </c>
      <c r="AI225" s="6">
        <f t="shared" si="465"/>
        <v>3360</v>
      </c>
      <c r="AJ225" s="6">
        <f t="shared" si="466"/>
        <v>19800</v>
      </c>
      <c r="AK225" s="6">
        <f t="shared" si="467"/>
        <v>0</v>
      </c>
      <c r="AL225" s="172" t="s">
        <v>37</v>
      </c>
      <c r="AM225" s="172"/>
      <c r="AN225" s="3">
        <f t="shared" si="499"/>
        <v>10</v>
      </c>
      <c r="AO225" s="3">
        <f t="shared" si="500"/>
        <v>20</v>
      </c>
      <c r="AP225" s="3">
        <f t="shared" si="501"/>
        <v>30</v>
      </c>
      <c r="AQ225" s="3">
        <f t="shared" si="502"/>
        <v>50</v>
      </c>
      <c r="AR225" s="3">
        <f t="shared" si="503"/>
        <v>100</v>
      </c>
      <c r="AS225" s="3">
        <f t="shared" si="504"/>
        <v>500</v>
      </c>
      <c r="AT225" s="3" t="str">
        <f t="shared" si="451"/>
        <v>501以上</v>
      </c>
      <c r="AU225" s="3" t="s">
        <v>33</v>
      </c>
      <c r="AV225" s="5">
        <f t="shared" si="468"/>
        <v>14453</v>
      </c>
      <c r="AW225" s="6">
        <f t="shared" si="469"/>
        <v>10</v>
      </c>
      <c r="AX225" s="6">
        <f t="shared" si="470"/>
        <v>10</v>
      </c>
      <c r="AY225" s="6">
        <f t="shared" si="471"/>
        <v>10</v>
      </c>
      <c r="AZ225" s="6">
        <f t="shared" si="472"/>
        <v>20</v>
      </c>
      <c r="BA225" s="6">
        <f t="shared" si="473"/>
        <v>50</v>
      </c>
      <c r="BB225" s="6">
        <f t="shared" si="474"/>
        <v>70</v>
      </c>
      <c r="BC225" s="6">
        <f t="shared" si="475"/>
        <v>0</v>
      </c>
      <c r="BD225" s="4" t="s">
        <v>16</v>
      </c>
      <c r="BE225" s="6">
        <f t="shared" si="492"/>
        <v>533</v>
      </c>
      <c r="BF225" s="6">
        <f t="shared" si="505"/>
        <v>0</v>
      </c>
      <c r="BG225" s="6">
        <f t="shared" si="506"/>
        <v>71</v>
      </c>
      <c r="BH225" s="6">
        <f t="shared" si="507"/>
        <v>76</v>
      </c>
      <c r="BI225" s="6">
        <f t="shared" si="508"/>
        <v>81</v>
      </c>
      <c r="BJ225" s="6">
        <f t="shared" si="509"/>
        <v>85</v>
      </c>
      <c r="BK225" s="6">
        <f t="shared" si="510"/>
        <v>94</v>
      </c>
      <c r="BL225" s="6">
        <f t="shared" si="511"/>
        <v>114</v>
      </c>
      <c r="BM225" s="4" t="s">
        <v>19</v>
      </c>
      <c r="BN225" s="6">
        <f t="shared" si="476"/>
        <v>13920</v>
      </c>
      <c r="BO225" s="6">
        <f t="shared" si="477"/>
        <v>0</v>
      </c>
      <c r="BP225" s="6">
        <f t="shared" si="478"/>
        <v>710</v>
      </c>
      <c r="BQ225" s="6">
        <f t="shared" si="479"/>
        <v>760</v>
      </c>
      <c r="BR225" s="6">
        <f t="shared" si="480"/>
        <v>1620</v>
      </c>
      <c r="BS225" s="6">
        <f t="shared" si="481"/>
        <v>4250</v>
      </c>
      <c r="BT225" s="6">
        <f t="shared" si="482"/>
        <v>6580</v>
      </c>
      <c r="BU225" s="6">
        <f t="shared" si="483"/>
        <v>0</v>
      </c>
    </row>
    <row r="226" spans="2:73" ht="18.75" x14ac:dyDescent="0.4">
      <c r="B226" s="147" t="s">
        <v>36</v>
      </c>
      <c r="C226" s="148"/>
      <c r="D226" s="3">
        <f t="shared" si="493"/>
        <v>10</v>
      </c>
      <c r="E226" s="3">
        <f t="shared" si="494"/>
        <v>20</v>
      </c>
      <c r="F226" s="3">
        <f t="shared" si="495"/>
        <v>30</v>
      </c>
      <c r="G226" s="3">
        <f t="shared" si="496"/>
        <v>50</v>
      </c>
      <c r="H226" s="3">
        <f t="shared" si="497"/>
        <v>70</v>
      </c>
      <c r="I226" s="3" t="str">
        <f t="shared" si="450"/>
        <v>71以上</v>
      </c>
      <c r="J226" s="3" t="str">
        <f t="shared" si="498"/>
        <v>101以上</v>
      </c>
      <c r="K226" s="3" t="s">
        <v>20</v>
      </c>
      <c r="L226" s="5">
        <f t="shared" si="452"/>
        <v>31267</v>
      </c>
      <c r="M226" s="6">
        <f t="shared" si="453"/>
        <v>10</v>
      </c>
      <c r="N226" s="6">
        <f t="shared" si="454"/>
        <v>10</v>
      </c>
      <c r="O226" s="6">
        <f t="shared" si="455"/>
        <v>10</v>
      </c>
      <c r="P226" s="6">
        <f t="shared" si="456"/>
        <v>20</v>
      </c>
      <c r="Q226" s="6">
        <f t="shared" si="457"/>
        <v>20</v>
      </c>
      <c r="R226" s="6">
        <f t="shared" si="458"/>
        <v>110</v>
      </c>
      <c r="S226" s="6">
        <f t="shared" si="459"/>
        <v>80</v>
      </c>
      <c r="T226" s="4" t="s">
        <v>16</v>
      </c>
      <c r="U226" s="6">
        <f t="shared" si="484"/>
        <v>357</v>
      </c>
      <c r="V226" s="6">
        <f t="shared" si="485"/>
        <v>79</v>
      </c>
      <c r="W226" s="6">
        <f t="shared" si="486"/>
        <v>100</v>
      </c>
      <c r="X226" s="6">
        <f t="shared" si="487"/>
        <v>118</v>
      </c>
      <c r="Y226" s="6">
        <f t="shared" si="488"/>
        <v>140</v>
      </c>
      <c r="Z226" s="6">
        <f t="shared" si="489"/>
        <v>168</v>
      </c>
      <c r="AA226" s="6">
        <f t="shared" si="490"/>
        <v>198</v>
      </c>
      <c r="AB226" s="6">
        <f t="shared" si="491"/>
        <v>0</v>
      </c>
      <c r="AC226" s="4" t="s">
        <v>19</v>
      </c>
      <c r="AD226" s="6">
        <f t="shared" si="460"/>
        <v>30910</v>
      </c>
      <c r="AE226" s="6">
        <f t="shared" si="461"/>
        <v>790</v>
      </c>
      <c r="AF226" s="6">
        <f t="shared" si="462"/>
        <v>1000</v>
      </c>
      <c r="AG226" s="6">
        <f t="shared" si="463"/>
        <v>1180</v>
      </c>
      <c r="AH226" s="6">
        <f t="shared" si="464"/>
        <v>2800</v>
      </c>
      <c r="AI226" s="6">
        <f t="shared" si="465"/>
        <v>3360</v>
      </c>
      <c r="AJ226" s="6">
        <f t="shared" si="466"/>
        <v>21780</v>
      </c>
      <c r="AK226" s="6">
        <f t="shared" si="467"/>
        <v>0</v>
      </c>
      <c r="AL226" s="172" t="s">
        <v>37</v>
      </c>
      <c r="AM226" s="172"/>
      <c r="AN226" s="3">
        <f t="shared" si="499"/>
        <v>10</v>
      </c>
      <c r="AO226" s="3">
        <f t="shared" si="500"/>
        <v>20</v>
      </c>
      <c r="AP226" s="3">
        <f t="shared" si="501"/>
        <v>30</v>
      </c>
      <c r="AQ226" s="3">
        <f t="shared" si="502"/>
        <v>50</v>
      </c>
      <c r="AR226" s="3">
        <f t="shared" si="503"/>
        <v>100</v>
      </c>
      <c r="AS226" s="3">
        <f t="shared" si="504"/>
        <v>500</v>
      </c>
      <c r="AT226" s="3" t="str">
        <f t="shared" si="451"/>
        <v>501以上</v>
      </c>
      <c r="AU226" s="3" t="s">
        <v>33</v>
      </c>
      <c r="AV226" s="5">
        <f t="shared" si="468"/>
        <v>15393</v>
      </c>
      <c r="AW226" s="6">
        <f t="shared" si="469"/>
        <v>10</v>
      </c>
      <c r="AX226" s="6">
        <f t="shared" si="470"/>
        <v>10</v>
      </c>
      <c r="AY226" s="6">
        <f t="shared" si="471"/>
        <v>10</v>
      </c>
      <c r="AZ226" s="6">
        <f t="shared" si="472"/>
        <v>20</v>
      </c>
      <c r="BA226" s="6">
        <f t="shared" si="473"/>
        <v>50</v>
      </c>
      <c r="BB226" s="6">
        <f t="shared" si="474"/>
        <v>80</v>
      </c>
      <c r="BC226" s="6">
        <f t="shared" si="475"/>
        <v>0</v>
      </c>
      <c r="BD226" s="4" t="s">
        <v>16</v>
      </c>
      <c r="BE226" s="6">
        <f t="shared" si="492"/>
        <v>533</v>
      </c>
      <c r="BF226" s="6">
        <f t="shared" si="505"/>
        <v>0</v>
      </c>
      <c r="BG226" s="6">
        <f t="shared" si="506"/>
        <v>71</v>
      </c>
      <c r="BH226" s="6">
        <f t="shared" si="507"/>
        <v>76</v>
      </c>
      <c r="BI226" s="6">
        <f t="shared" si="508"/>
        <v>81</v>
      </c>
      <c r="BJ226" s="6">
        <f t="shared" si="509"/>
        <v>85</v>
      </c>
      <c r="BK226" s="6">
        <f t="shared" si="510"/>
        <v>94</v>
      </c>
      <c r="BL226" s="6">
        <f t="shared" si="511"/>
        <v>114</v>
      </c>
      <c r="BM226" s="4" t="s">
        <v>19</v>
      </c>
      <c r="BN226" s="6">
        <f t="shared" si="476"/>
        <v>14860</v>
      </c>
      <c r="BO226" s="6">
        <f t="shared" si="477"/>
        <v>0</v>
      </c>
      <c r="BP226" s="6">
        <f t="shared" si="478"/>
        <v>710</v>
      </c>
      <c r="BQ226" s="6">
        <f t="shared" si="479"/>
        <v>760</v>
      </c>
      <c r="BR226" s="6">
        <f t="shared" si="480"/>
        <v>1620</v>
      </c>
      <c r="BS226" s="6">
        <f t="shared" si="481"/>
        <v>4250</v>
      </c>
      <c r="BT226" s="6">
        <f t="shared" si="482"/>
        <v>7520</v>
      </c>
      <c r="BU226" s="6">
        <f t="shared" si="483"/>
        <v>0</v>
      </c>
    </row>
    <row r="227" spans="2:73" ht="18.75" x14ac:dyDescent="0.4">
      <c r="B227" s="147" t="s">
        <v>36</v>
      </c>
      <c r="C227" s="148"/>
      <c r="D227" s="3">
        <f t="shared" si="493"/>
        <v>10</v>
      </c>
      <c r="E227" s="3">
        <f t="shared" si="494"/>
        <v>20</v>
      </c>
      <c r="F227" s="3">
        <f t="shared" si="495"/>
        <v>30</v>
      </c>
      <c r="G227" s="3">
        <f t="shared" si="496"/>
        <v>50</v>
      </c>
      <c r="H227" s="3">
        <f t="shared" si="497"/>
        <v>70</v>
      </c>
      <c r="I227" s="3" t="str">
        <f t="shared" si="450"/>
        <v>71以上</v>
      </c>
      <c r="J227" s="3" t="str">
        <f t="shared" si="498"/>
        <v>101以上</v>
      </c>
      <c r="K227" s="3" t="s">
        <v>20</v>
      </c>
      <c r="L227" s="5">
        <f t="shared" si="452"/>
        <v>33247</v>
      </c>
      <c r="M227" s="6">
        <f t="shared" si="453"/>
        <v>10</v>
      </c>
      <c r="N227" s="6">
        <f t="shared" si="454"/>
        <v>10</v>
      </c>
      <c r="O227" s="6">
        <f t="shared" si="455"/>
        <v>10</v>
      </c>
      <c r="P227" s="6">
        <f t="shared" si="456"/>
        <v>20</v>
      </c>
      <c r="Q227" s="6">
        <f t="shared" si="457"/>
        <v>20</v>
      </c>
      <c r="R227" s="6">
        <f t="shared" si="458"/>
        <v>120</v>
      </c>
      <c r="S227" s="6">
        <f t="shared" si="459"/>
        <v>90</v>
      </c>
      <c r="T227" s="4" t="s">
        <v>16</v>
      </c>
      <c r="U227" s="6">
        <f t="shared" si="484"/>
        <v>357</v>
      </c>
      <c r="V227" s="6">
        <f t="shared" si="485"/>
        <v>79</v>
      </c>
      <c r="W227" s="6">
        <f t="shared" si="486"/>
        <v>100</v>
      </c>
      <c r="X227" s="6">
        <f t="shared" si="487"/>
        <v>118</v>
      </c>
      <c r="Y227" s="6">
        <f t="shared" si="488"/>
        <v>140</v>
      </c>
      <c r="Z227" s="6">
        <f t="shared" si="489"/>
        <v>168</v>
      </c>
      <c r="AA227" s="6">
        <f t="shared" si="490"/>
        <v>198</v>
      </c>
      <c r="AB227" s="6">
        <f t="shared" si="491"/>
        <v>0</v>
      </c>
      <c r="AC227" s="4" t="s">
        <v>19</v>
      </c>
      <c r="AD227" s="6">
        <f t="shared" si="460"/>
        <v>32890</v>
      </c>
      <c r="AE227" s="6">
        <f t="shared" si="461"/>
        <v>790</v>
      </c>
      <c r="AF227" s="6">
        <f t="shared" si="462"/>
        <v>1000</v>
      </c>
      <c r="AG227" s="6">
        <f t="shared" si="463"/>
        <v>1180</v>
      </c>
      <c r="AH227" s="6">
        <f t="shared" si="464"/>
        <v>2800</v>
      </c>
      <c r="AI227" s="6">
        <f t="shared" si="465"/>
        <v>3360</v>
      </c>
      <c r="AJ227" s="6">
        <f t="shared" si="466"/>
        <v>23760</v>
      </c>
      <c r="AK227" s="6">
        <f t="shared" si="467"/>
        <v>0</v>
      </c>
      <c r="AL227" s="172" t="s">
        <v>37</v>
      </c>
      <c r="AM227" s="172"/>
      <c r="AN227" s="3">
        <f t="shared" si="499"/>
        <v>10</v>
      </c>
      <c r="AO227" s="3">
        <f t="shared" si="500"/>
        <v>20</v>
      </c>
      <c r="AP227" s="3">
        <f t="shared" si="501"/>
        <v>30</v>
      </c>
      <c r="AQ227" s="3">
        <f t="shared" si="502"/>
        <v>50</v>
      </c>
      <c r="AR227" s="3">
        <f t="shared" si="503"/>
        <v>100</v>
      </c>
      <c r="AS227" s="3">
        <f t="shared" si="504"/>
        <v>500</v>
      </c>
      <c r="AT227" s="3" t="str">
        <f t="shared" si="451"/>
        <v>501以上</v>
      </c>
      <c r="AU227" s="3" t="s">
        <v>33</v>
      </c>
      <c r="AV227" s="5">
        <f t="shared" si="468"/>
        <v>16333</v>
      </c>
      <c r="AW227" s="6">
        <f t="shared" si="469"/>
        <v>10</v>
      </c>
      <c r="AX227" s="6">
        <f t="shared" si="470"/>
        <v>10</v>
      </c>
      <c r="AY227" s="6">
        <f t="shared" si="471"/>
        <v>10</v>
      </c>
      <c r="AZ227" s="6">
        <f t="shared" si="472"/>
        <v>20</v>
      </c>
      <c r="BA227" s="6">
        <f t="shared" si="473"/>
        <v>50</v>
      </c>
      <c r="BB227" s="6">
        <f t="shared" si="474"/>
        <v>90</v>
      </c>
      <c r="BC227" s="6">
        <f t="shared" si="475"/>
        <v>0</v>
      </c>
      <c r="BD227" s="4" t="s">
        <v>16</v>
      </c>
      <c r="BE227" s="6">
        <f t="shared" si="492"/>
        <v>533</v>
      </c>
      <c r="BF227" s="6">
        <f t="shared" si="505"/>
        <v>0</v>
      </c>
      <c r="BG227" s="6">
        <f t="shared" si="506"/>
        <v>71</v>
      </c>
      <c r="BH227" s="6">
        <f t="shared" si="507"/>
        <v>76</v>
      </c>
      <c r="BI227" s="6">
        <f t="shared" si="508"/>
        <v>81</v>
      </c>
      <c r="BJ227" s="6">
        <f t="shared" si="509"/>
        <v>85</v>
      </c>
      <c r="BK227" s="6">
        <f t="shared" si="510"/>
        <v>94</v>
      </c>
      <c r="BL227" s="6">
        <f t="shared" si="511"/>
        <v>114</v>
      </c>
      <c r="BM227" s="4" t="s">
        <v>19</v>
      </c>
      <c r="BN227" s="6">
        <f t="shared" si="476"/>
        <v>15800</v>
      </c>
      <c r="BO227" s="6">
        <f t="shared" si="477"/>
        <v>0</v>
      </c>
      <c r="BP227" s="6">
        <f t="shared" si="478"/>
        <v>710</v>
      </c>
      <c r="BQ227" s="6">
        <f t="shared" si="479"/>
        <v>760</v>
      </c>
      <c r="BR227" s="6">
        <f t="shared" si="480"/>
        <v>1620</v>
      </c>
      <c r="BS227" s="6">
        <f t="shared" si="481"/>
        <v>4250</v>
      </c>
      <c r="BT227" s="6">
        <f t="shared" si="482"/>
        <v>8460</v>
      </c>
      <c r="BU227" s="6">
        <f t="shared" si="483"/>
        <v>0</v>
      </c>
    </row>
    <row r="228" spans="2:73" ht="18.75" x14ac:dyDescent="0.4">
      <c r="B228" s="147" t="s">
        <v>36</v>
      </c>
      <c r="C228" s="148"/>
      <c r="D228" s="3">
        <f t="shared" si="493"/>
        <v>10</v>
      </c>
      <c r="E228" s="3">
        <f t="shared" si="494"/>
        <v>20</v>
      </c>
      <c r="F228" s="3">
        <f t="shared" si="495"/>
        <v>30</v>
      </c>
      <c r="G228" s="3">
        <f t="shared" si="496"/>
        <v>50</v>
      </c>
      <c r="H228" s="3">
        <f t="shared" si="497"/>
        <v>70</v>
      </c>
      <c r="I228" s="3" t="str">
        <f t="shared" si="450"/>
        <v>71以上</v>
      </c>
      <c r="J228" s="3" t="str">
        <f t="shared" si="498"/>
        <v>101以上</v>
      </c>
      <c r="K228" s="3" t="s">
        <v>20</v>
      </c>
      <c r="L228" s="5">
        <f t="shared" si="452"/>
        <v>35227</v>
      </c>
      <c r="M228" s="6">
        <f t="shared" si="453"/>
        <v>10</v>
      </c>
      <c r="N228" s="6">
        <f t="shared" si="454"/>
        <v>10</v>
      </c>
      <c r="O228" s="6">
        <f t="shared" si="455"/>
        <v>10</v>
      </c>
      <c r="P228" s="6">
        <f t="shared" si="456"/>
        <v>20</v>
      </c>
      <c r="Q228" s="6">
        <f t="shared" si="457"/>
        <v>20</v>
      </c>
      <c r="R228" s="6">
        <f t="shared" si="458"/>
        <v>130</v>
      </c>
      <c r="S228" s="6">
        <f t="shared" si="459"/>
        <v>100</v>
      </c>
      <c r="T228" s="4" t="s">
        <v>16</v>
      </c>
      <c r="U228" s="6">
        <f t="shared" si="484"/>
        <v>357</v>
      </c>
      <c r="V228" s="6">
        <f t="shared" si="485"/>
        <v>79</v>
      </c>
      <c r="W228" s="6">
        <f t="shared" si="486"/>
        <v>100</v>
      </c>
      <c r="X228" s="6">
        <f t="shared" si="487"/>
        <v>118</v>
      </c>
      <c r="Y228" s="6">
        <f t="shared" si="488"/>
        <v>140</v>
      </c>
      <c r="Z228" s="6">
        <f t="shared" si="489"/>
        <v>168</v>
      </c>
      <c r="AA228" s="6">
        <f t="shared" si="490"/>
        <v>198</v>
      </c>
      <c r="AB228" s="6">
        <f t="shared" si="491"/>
        <v>0</v>
      </c>
      <c r="AC228" s="4" t="s">
        <v>19</v>
      </c>
      <c r="AD228" s="6">
        <f t="shared" si="460"/>
        <v>34870</v>
      </c>
      <c r="AE228" s="6">
        <f t="shared" si="461"/>
        <v>790</v>
      </c>
      <c r="AF228" s="6">
        <f t="shared" si="462"/>
        <v>1000</v>
      </c>
      <c r="AG228" s="6">
        <f t="shared" si="463"/>
        <v>1180</v>
      </c>
      <c r="AH228" s="6">
        <f t="shared" si="464"/>
        <v>2800</v>
      </c>
      <c r="AI228" s="6">
        <f t="shared" si="465"/>
        <v>3360</v>
      </c>
      <c r="AJ228" s="6">
        <f t="shared" si="466"/>
        <v>25740</v>
      </c>
      <c r="AK228" s="6">
        <f t="shared" si="467"/>
        <v>0</v>
      </c>
      <c r="AL228" s="172" t="s">
        <v>37</v>
      </c>
      <c r="AM228" s="172"/>
      <c r="AN228" s="3">
        <f t="shared" si="499"/>
        <v>10</v>
      </c>
      <c r="AO228" s="3">
        <f t="shared" si="500"/>
        <v>20</v>
      </c>
      <c r="AP228" s="3">
        <f t="shared" si="501"/>
        <v>30</v>
      </c>
      <c r="AQ228" s="3">
        <f t="shared" si="502"/>
        <v>50</v>
      </c>
      <c r="AR228" s="3">
        <f t="shared" si="503"/>
        <v>100</v>
      </c>
      <c r="AS228" s="3">
        <f t="shared" si="504"/>
        <v>500</v>
      </c>
      <c r="AT228" s="3" t="str">
        <f t="shared" si="451"/>
        <v>501以上</v>
      </c>
      <c r="AU228" s="3" t="s">
        <v>33</v>
      </c>
      <c r="AV228" s="5">
        <f t="shared" si="468"/>
        <v>17273</v>
      </c>
      <c r="AW228" s="6">
        <f t="shared" si="469"/>
        <v>10</v>
      </c>
      <c r="AX228" s="6">
        <f t="shared" si="470"/>
        <v>10</v>
      </c>
      <c r="AY228" s="6">
        <f t="shared" si="471"/>
        <v>10</v>
      </c>
      <c r="AZ228" s="6">
        <f t="shared" si="472"/>
        <v>20</v>
      </c>
      <c r="BA228" s="6">
        <f t="shared" si="473"/>
        <v>50</v>
      </c>
      <c r="BB228" s="6">
        <f t="shared" si="474"/>
        <v>100</v>
      </c>
      <c r="BC228" s="6">
        <f t="shared" si="475"/>
        <v>0</v>
      </c>
      <c r="BD228" s="4" t="s">
        <v>16</v>
      </c>
      <c r="BE228" s="6">
        <f t="shared" si="492"/>
        <v>533</v>
      </c>
      <c r="BF228" s="6">
        <f t="shared" si="505"/>
        <v>0</v>
      </c>
      <c r="BG228" s="6">
        <f t="shared" si="506"/>
        <v>71</v>
      </c>
      <c r="BH228" s="6">
        <f t="shared" si="507"/>
        <v>76</v>
      </c>
      <c r="BI228" s="6">
        <f t="shared" si="508"/>
        <v>81</v>
      </c>
      <c r="BJ228" s="6">
        <f t="shared" si="509"/>
        <v>85</v>
      </c>
      <c r="BK228" s="6">
        <f t="shared" si="510"/>
        <v>94</v>
      </c>
      <c r="BL228" s="6">
        <f t="shared" si="511"/>
        <v>114</v>
      </c>
      <c r="BM228" s="4" t="s">
        <v>19</v>
      </c>
      <c r="BN228" s="6">
        <f t="shared" si="476"/>
        <v>16740</v>
      </c>
      <c r="BO228" s="6">
        <f t="shared" si="477"/>
        <v>0</v>
      </c>
      <c r="BP228" s="6">
        <f t="shared" si="478"/>
        <v>710</v>
      </c>
      <c r="BQ228" s="6">
        <f t="shared" si="479"/>
        <v>760</v>
      </c>
      <c r="BR228" s="6">
        <f t="shared" si="480"/>
        <v>1620</v>
      </c>
      <c r="BS228" s="6">
        <f t="shared" si="481"/>
        <v>4250</v>
      </c>
      <c r="BT228" s="6">
        <f t="shared" si="482"/>
        <v>9400</v>
      </c>
      <c r="BU228" s="6">
        <f t="shared" si="483"/>
        <v>0</v>
      </c>
    </row>
    <row r="229" spans="2:73" ht="18.75" x14ac:dyDescent="0.4">
      <c r="B229" s="147" t="s">
        <v>36</v>
      </c>
      <c r="C229" s="148"/>
      <c r="D229" s="3">
        <f t="shared" si="493"/>
        <v>10</v>
      </c>
      <c r="E229" s="3">
        <f t="shared" si="494"/>
        <v>20</v>
      </c>
      <c r="F229" s="3">
        <f t="shared" si="495"/>
        <v>30</v>
      </c>
      <c r="G229" s="3">
        <f t="shared" si="496"/>
        <v>50</v>
      </c>
      <c r="H229" s="3">
        <f t="shared" si="497"/>
        <v>70</v>
      </c>
      <c r="I229" s="3" t="str">
        <f t="shared" si="450"/>
        <v>71以上</v>
      </c>
      <c r="J229" s="3" t="str">
        <f t="shared" si="498"/>
        <v>101以上</v>
      </c>
      <c r="K229" s="3" t="s">
        <v>20</v>
      </c>
      <c r="L229" s="5">
        <f t="shared" si="452"/>
        <v>37207</v>
      </c>
      <c r="M229" s="6">
        <f t="shared" si="453"/>
        <v>10</v>
      </c>
      <c r="N229" s="6">
        <f t="shared" si="454"/>
        <v>10</v>
      </c>
      <c r="O229" s="6">
        <f t="shared" si="455"/>
        <v>10</v>
      </c>
      <c r="P229" s="6">
        <f t="shared" si="456"/>
        <v>20</v>
      </c>
      <c r="Q229" s="6">
        <f t="shared" si="457"/>
        <v>20</v>
      </c>
      <c r="R229" s="6">
        <f t="shared" si="458"/>
        <v>140</v>
      </c>
      <c r="S229" s="6">
        <f t="shared" si="459"/>
        <v>110</v>
      </c>
      <c r="T229" s="4" t="s">
        <v>16</v>
      </c>
      <c r="U229" s="6">
        <f t="shared" si="484"/>
        <v>357</v>
      </c>
      <c r="V229" s="6">
        <f t="shared" si="485"/>
        <v>79</v>
      </c>
      <c r="W229" s="6">
        <f t="shared" si="486"/>
        <v>100</v>
      </c>
      <c r="X229" s="6">
        <f t="shared" si="487"/>
        <v>118</v>
      </c>
      <c r="Y229" s="6">
        <f t="shared" si="488"/>
        <v>140</v>
      </c>
      <c r="Z229" s="6">
        <f t="shared" si="489"/>
        <v>168</v>
      </c>
      <c r="AA229" s="6">
        <f t="shared" si="490"/>
        <v>198</v>
      </c>
      <c r="AB229" s="6">
        <f t="shared" si="491"/>
        <v>0</v>
      </c>
      <c r="AC229" s="4" t="s">
        <v>19</v>
      </c>
      <c r="AD229" s="6">
        <f t="shared" si="460"/>
        <v>36850</v>
      </c>
      <c r="AE229" s="6">
        <f t="shared" si="461"/>
        <v>790</v>
      </c>
      <c r="AF229" s="6">
        <f t="shared" si="462"/>
        <v>1000</v>
      </c>
      <c r="AG229" s="6">
        <f t="shared" si="463"/>
        <v>1180</v>
      </c>
      <c r="AH229" s="6">
        <f t="shared" si="464"/>
        <v>2800</v>
      </c>
      <c r="AI229" s="6">
        <f t="shared" si="465"/>
        <v>3360</v>
      </c>
      <c r="AJ229" s="6">
        <f t="shared" si="466"/>
        <v>27720</v>
      </c>
      <c r="AK229" s="6">
        <f t="shared" si="467"/>
        <v>0</v>
      </c>
      <c r="AL229" s="172" t="s">
        <v>37</v>
      </c>
      <c r="AM229" s="172"/>
      <c r="AN229" s="3">
        <f t="shared" si="499"/>
        <v>10</v>
      </c>
      <c r="AO229" s="3">
        <f t="shared" si="500"/>
        <v>20</v>
      </c>
      <c r="AP229" s="3">
        <f t="shared" si="501"/>
        <v>30</v>
      </c>
      <c r="AQ229" s="3">
        <f t="shared" si="502"/>
        <v>50</v>
      </c>
      <c r="AR229" s="3">
        <f t="shared" si="503"/>
        <v>100</v>
      </c>
      <c r="AS229" s="3">
        <f t="shared" si="504"/>
        <v>500</v>
      </c>
      <c r="AT229" s="3" t="str">
        <f t="shared" si="451"/>
        <v>501以上</v>
      </c>
      <c r="AU229" s="3" t="s">
        <v>33</v>
      </c>
      <c r="AV229" s="5">
        <f t="shared" si="468"/>
        <v>18213</v>
      </c>
      <c r="AW229" s="6">
        <f t="shared" si="469"/>
        <v>10</v>
      </c>
      <c r="AX229" s="6">
        <f t="shared" si="470"/>
        <v>10</v>
      </c>
      <c r="AY229" s="6">
        <f t="shared" si="471"/>
        <v>10</v>
      </c>
      <c r="AZ229" s="6">
        <f t="shared" si="472"/>
        <v>20</v>
      </c>
      <c r="BA229" s="6">
        <f t="shared" si="473"/>
        <v>50</v>
      </c>
      <c r="BB229" s="6">
        <f t="shared" si="474"/>
        <v>110</v>
      </c>
      <c r="BC229" s="6">
        <f t="shared" si="475"/>
        <v>0</v>
      </c>
      <c r="BD229" s="4" t="s">
        <v>16</v>
      </c>
      <c r="BE229" s="6">
        <f t="shared" si="492"/>
        <v>533</v>
      </c>
      <c r="BF229" s="6">
        <f t="shared" si="505"/>
        <v>0</v>
      </c>
      <c r="BG229" s="6">
        <f t="shared" si="506"/>
        <v>71</v>
      </c>
      <c r="BH229" s="6">
        <f t="shared" si="507"/>
        <v>76</v>
      </c>
      <c r="BI229" s="6">
        <f t="shared" si="508"/>
        <v>81</v>
      </c>
      <c r="BJ229" s="6">
        <f t="shared" si="509"/>
        <v>85</v>
      </c>
      <c r="BK229" s="6">
        <f t="shared" si="510"/>
        <v>94</v>
      </c>
      <c r="BL229" s="6">
        <f t="shared" si="511"/>
        <v>114</v>
      </c>
      <c r="BM229" s="4" t="s">
        <v>19</v>
      </c>
      <c r="BN229" s="6">
        <f t="shared" si="476"/>
        <v>17680</v>
      </c>
      <c r="BO229" s="6">
        <f t="shared" si="477"/>
        <v>0</v>
      </c>
      <c r="BP229" s="6">
        <f t="shared" si="478"/>
        <v>710</v>
      </c>
      <c r="BQ229" s="6">
        <f t="shared" si="479"/>
        <v>760</v>
      </c>
      <c r="BR229" s="6">
        <f t="shared" si="480"/>
        <v>1620</v>
      </c>
      <c r="BS229" s="6">
        <f t="shared" si="481"/>
        <v>4250</v>
      </c>
      <c r="BT229" s="6">
        <f t="shared" si="482"/>
        <v>10340</v>
      </c>
      <c r="BU229" s="6">
        <f t="shared" si="483"/>
        <v>0</v>
      </c>
    </row>
    <row r="230" spans="2:73" ht="18.75" x14ac:dyDescent="0.4">
      <c r="B230" s="147" t="s">
        <v>36</v>
      </c>
      <c r="C230" s="148"/>
      <c r="D230" s="3">
        <f t="shared" si="493"/>
        <v>10</v>
      </c>
      <c r="E230" s="3">
        <f t="shared" si="494"/>
        <v>20</v>
      </c>
      <c r="F230" s="3">
        <f t="shared" si="495"/>
        <v>30</v>
      </c>
      <c r="G230" s="3">
        <f t="shared" si="496"/>
        <v>50</v>
      </c>
      <c r="H230" s="3">
        <f t="shared" si="497"/>
        <v>70</v>
      </c>
      <c r="I230" s="3" t="str">
        <f t="shared" si="450"/>
        <v>71以上</v>
      </c>
      <c r="J230" s="3" t="str">
        <f t="shared" si="498"/>
        <v>101以上</v>
      </c>
      <c r="K230" s="3" t="s">
        <v>20</v>
      </c>
      <c r="L230" s="5">
        <f t="shared" si="452"/>
        <v>39187</v>
      </c>
      <c r="M230" s="6">
        <f t="shared" si="453"/>
        <v>10</v>
      </c>
      <c r="N230" s="6">
        <f t="shared" si="454"/>
        <v>10</v>
      </c>
      <c r="O230" s="6">
        <f t="shared" si="455"/>
        <v>10</v>
      </c>
      <c r="P230" s="6">
        <f t="shared" si="456"/>
        <v>20</v>
      </c>
      <c r="Q230" s="6">
        <f t="shared" si="457"/>
        <v>20</v>
      </c>
      <c r="R230" s="6">
        <f t="shared" si="458"/>
        <v>150</v>
      </c>
      <c r="S230" s="6">
        <f t="shared" si="459"/>
        <v>120</v>
      </c>
      <c r="T230" s="4" t="s">
        <v>16</v>
      </c>
      <c r="U230" s="6">
        <f t="shared" si="484"/>
        <v>357</v>
      </c>
      <c r="V230" s="6">
        <f t="shared" si="485"/>
        <v>79</v>
      </c>
      <c r="W230" s="6">
        <f t="shared" si="486"/>
        <v>100</v>
      </c>
      <c r="X230" s="6">
        <f t="shared" si="487"/>
        <v>118</v>
      </c>
      <c r="Y230" s="6">
        <f t="shared" si="488"/>
        <v>140</v>
      </c>
      <c r="Z230" s="6">
        <f t="shared" si="489"/>
        <v>168</v>
      </c>
      <c r="AA230" s="6">
        <f t="shared" si="490"/>
        <v>198</v>
      </c>
      <c r="AB230" s="6">
        <f t="shared" si="491"/>
        <v>0</v>
      </c>
      <c r="AC230" s="4" t="s">
        <v>19</v>
      </c>
      <c r="AD230" s="6">
        <f t="shared" si="460"/>
        <v>38830</v>
      </c>
      <c r="AE230" s="6">
        <f t="shared" si="461"/>
        <v>790</v>
      </c>
      <c r="AF230" s="6">
        <f t="shared" si="462"/>
        <v>1000</v>
      </c>
      <c r="AG230" s="6">
        <f t="shared" si="463"/>
        <v>1180</v>
      </c>
      <c r="AH230" s="6">
        <f t="shared" si="464"/>
        <v>2800</v>
      </c>
      <c r="AI230" s="6">
        <f t="shared" si="465"/>
        <v>3360</v>
      </c>
      <c r="AJ230" s="6">
        <f t="shared" si="466"/>
        <v>29700</v>
      </c>
      <c r="AK230" s="6">
        <f t="shared" si="467"/>
        <v>0</v>
      </c>
      <c r="AL230" s="172" t="s">
        <v>37</v>
      </c>
      <c r="AM230" s="172"/>
      <c r="AN230" s="3">
        <f t="shared" si="499"/>
        <v>10</v>
      </c>
      <c r="AO230" s="3">
        <f t="shared" si="500"/>
        <v>20</v>
      </c>
      <c r="AP230" s="3">
        <f t="shared" si="501"/>
        <v>30</v>
      </c>
      <c r="AQ230" s="3">
        <f t="shared" si="502"/>
        <v>50</v>
      </c>
      <c r="AR230" s="3">
        <f t="shared" si="503"/>
        <v>100</v>
      </c>
      <c r="AS230" s="3">
        <f t="shared" si="504"/>
        <v>500</v>
      </c>
      <c r="AT230" s="3" t="str">
        <f t="shared" si="451"/>
        <v>501以上</v>
      </c>
      <c r="AU230" s="3" t="s">
        <v>33</v>
      </c>
      <c r="AV230" s="5">
        <f t="shared" si="468"/>
        <v>19153</v>
      </c>
      <c r="AW230" s="6">
        <f t="shared" si="469"/>
        <v>10</v>
      </c>
      <c r="AX230" s="6">
        <f t="shared" si="470"/>
        <v>10</v>
      </c>
      <c r="AY230" s="6">
        <f t="shared" si="471"/>
        <v>10</v>
      </c>
      <c r="AZ230" s="6">
        <f t="shared" si="472"/>
        <v>20</v>
      </c>
      <c r="BA230" s="6">
        <f t="shared" si="473"/>
        <v>50</v>
      </c>
      <c r="BB230" s="6">
        <f t="shared" si="474"/>
        <v>120</v>
      </c>
      <c r="BC230" s="6">
        <f t="shared" si="475"/>
        <v>0</v>
      </c>
      <c r="BD230" s="4" t="s">
        <v>16</v>
      </c>
      <c r="BE230" s="6">
        <f t="shared" si="492"/>
        <v>533</v>
      </c>
      <c r="BF230" s="6">
        <f t="shared" si="505"/>
        <v>0</v>
      </c>
      <c r="BG230" s="6">
        <f t="shared" si="506"/>
        <v>71</v>
      </c>
      <c r="BH230" s="6">
        <f t="shared" si="507"/>
        <v>76</v>
      </c>
      <c r="BI230" s="6">
        <f t="shared" si="508"/>
        <v>81</v>
      </c>
      <c r="BJ230" s="6">
        <f t="shared" si="509"/>
        <v>85</v>
      </c>
      <c r="BK230" s="6">
        <f t="shared" si="510"/>
        <v>94</v>
      </c>
      <c r="BL230" s="6">
        <f t="shared" si="511"/>
        <v>114</v>
      </c>
      <c r="BM230" s="4" t="s">
        <v>19</v>
      </c>
      <c r="BN230" s="6">
        <f t="shared" si="476"/>
        <v>18620</v>
      </c>
      <c r="BO230" s="6">
        <f t="shared" si="477"/>
        <v>0</v>
      </c>
      <c r="BP230" s="6">
        <f t="shared" si="478"/>
        <v>710</v>
      </c>
      <c r="BQ230" s="6">
        <f t="shared" si="479"/>
        <v>760</v>
      </c>
      <c r="BR230" s="6">
        <f t="shared" si="480"/>
        <v>1620</v>
      </c>
      <c r="BS230" s="6">
        <f t="shared" si="481"/>
        <v>4250</v>
      </c>
      <c r="BT230" s="6">
        <f t="shared" si="482"/>
        <v>11280</v>
      </c>
      <c r="BU230" s="6">
        <f t="shared" si="483"/>
        <v>0</v>
      </c>
    </row>
    <row r="231" spans="2:73" ht="18.75" x14ac:dyDescent="0.4">
      <c r="B231" s="147" t="s">
        <v>36</v>
      </c>
      <c r="C231" s="148"/>
      <c r="D231" s="3">
        <f t="shared" si="493"/>
        <v>10</v>
      </c>
      <c r="E231" s="3">
        <f t="shared" si="494"/>
        <v>20</v>
      </c>
      <c r="F231" s="3">
        <f t="shared" si="495"/>
        <v>30</v>
      </c>
      <c r="G231" s="3">
        <f t="shared" si="496"/>
        <v>50</v>
      </c>
      <c r="H231" s="3">
        <f t="shared" si="497"/>
        <v>70</v>
      </c>
      <c r="I231" s="3" t="str">
        <f t="shared" si="450"/>
        <v>71以上</v>
      </c>
      <c r="J231" s="3" t="str">
        <f t="shared" si="498"/>
        <v>101以上</v>
      </c>
      <c r="K231" s="3" t="s">
        <v>20</v>
      </c>
      <c r="L231" s="5">
        <f t="shared" si="452"/>
        <v>41167</v>
      </c>
      <c r="M231" s="6">
        <f t="shared" si="453"/>
        <v>10</v>
      </c>
      <c r="N231" s="6">
        <f t="shared" si="454"/>
        <v>10</v>
      </c>
      <c r="O231" s="6">
        <f t="shared" si="455"/>
        <v>10</v>
      </c>
      <c r="P231" s="6">
        <f t="shared" si="456"/>
        <v>20</v>
      </c>
      <c r="Q231" s="6">
        <f t="shared" si="457"/>
        <v>20</v>
      </c>
      <c r="R231" s="6">
        <f t="shared" si="458"/>
        <v>160</v>
      </c>
      <c r="S231" s="6">
        <f t="shared" si="459"/>
        <v>130</v>
      </c>
      <c r="T231" s="4" t="s">
        <v>16</v>
      </c>
      <c r="U231" s="6">
        <f t="shared" si="484"/>
        <v>357</v>
      </c>
      <c r="V231" s="6">
        <f t="shared" si="485"/>
        <v>79</v>
      </c>
      <c r="W231" s="6">
        <f t="shared" si="486"/>
        <v>100</v>
      </c>
      <c r="X231" s="6">
        <f t="shared" si="487"/>
        <v>118</v>
      </c>
      <c r="Y231" s="6">
        <f t="shared" si="488"/>
        <v>140</v>
      </c>
      <c r="Z231" s="6">
        <f t="shared" si="489"/>
        <v>168</v>
      </c>
      <c r="AA231" s="6">
        <f t="shared" si="490"/>
        <v>198</v>
      </c>
      <c r="AB231" s="6">
        <f t="shared" si="491"/>
        <v>0</v>
      </c>
      <c r="AC231" s="4" t="s">
        <v>19</v>
      </c>
      <c r="AD231" s="6">
        <f t="shared" si="460"/>
        <v>40810</v>
      </c>
      <c r="AE231" s="6">
        <f t="shared" si="461"/>
        <v>790</v>
      </c>
      <c r="AF231" s="6">
        <f t="shared" si="462"/>
        <v>1000</v>
      </c>
      <c r="AG231" s="6">
        <f t="shared" si="463"/>
        <v>1180</v>
      </c>
      <c r="AH231" s="6">
        <f t="shared" si="464"/>
        <v>2800</v>
      </c>
      <c r="AI231" s="6">
        <f t="shared" si="465"/>
        <v>3360</v>
      </c>
      <c r="AJ231" s="6">
        <f t="shared" si="466"/>
        <v>31680</v>
      </c>
      <c r="AK231" s="6">
        <f t="shared" si="467"/>
        <v>0</v>
      </c>
      <c r="AL231" s="172" t="s">
        <v>37</v>
      </c>
      <c r="AM231" s="172"/>
      <c r="AN231" s="3">
        <f t="shared" si="499"/>
        <v>10</v>
      </c>
      <c r="AO231" s="3">
        <f t="shared" si="500"/>
        <v>20</v>
      </c>
      <c r="AP231" s="3">
        <f t="shared" si="501"/>
        <v>30</v>
      </c>
      <c r="AQ231" s="3">
        <f t="shared" si="502"/>
        <v>50</v>
      </c>
      <c r="AR231" s="3">
        <f t="shared" si="503"/>
        <v>100</v>
      </c>
      <c r="AS231" s="3">
        <f t="shared" si="504"/>
        <v>500</v>
      </c>
      <c r="AT231" s="3" t="str">
        <f t="shared" si="451"/>
        <v>501以上</v>
      </c>
      <c r="AU231" s="3" t="s">
        <v>33</v>
      </c>
      <c r="AV231" s="5">
        <f t="shared" si="468"/>
        <v>20093</v>
      </c>
      <c r="AW231" s="6">
        <f t="shared" si="469"/>
        <v>10</v>
      </c>
      <c r="AX231" s="6">
        <f t="shared" si="470"/>
        <v>10</v>
      </c>
      <c r="AY231" s="6">
        <f t="shared" si="471"/>
        <v>10</v>
      </c>
      <c r="AZ231" s="6">
        <f t="shared" si="472"/>
        <v>20</v>
      </c>
      <c r="BA231" s="6">
        <f t="shared" si="473"/>
        <v>50</v>
      </c>
      <c r="BB231" s="6">
        <f t="shared" si="474"/>
        <v>130</v>
      </c>
      <c r="BC231" s="6">
        <f t="shared" si="475"/>
        <v>0</v>
      </c>
      <c r="BD231" s="4" t="s">
        <v>16</v>
      </c>
      <c r="BE231" s="6">
        <f t="shared" si="492"/>
        <v>533</v>
      </c>
      <c r="BF231" s="6">
        <f t="shared" si="505"/>
        <v>0</v>
      </c>
      <c r="BG231" s="6">
        <f t="shared" si="506"/>
        <v>71</v>
      </c>
      <c r="BH231" s="6">
        <f t="shared" si="507"/>
        <v>76</v>
      </c>
      <c r="BI231" s="6">
        <f t="shared" si="508"/>
        <v>81</v>
      </c>
      <c r="BJ231" s="6">
        <f t="shared" si="509"/>
        <v>85</v>
      </c>
      <c r="BK231" s="6">
        <f t="shared" si="510"/>
        <v>94</v>
      </c>
      <c r="BL231" s="6">
        <f t="shared" si="511"/>
        <v>114</v>
      </c>
      <c r="BM231" s="4" t="s">
        <v>19</v>
      </c>
      <c r="BN231" s="6">
        <f t="shared" si="476"/>
        <v>19560</v>
      </c>
      <c r="BO231" s="6">
        <f t="shared" si="477"/>
        <v>0</v>
      </c>
      <c r="BP231" s="6">
        <f t="shared" si="478"/>
        <v>710</v>
      </c>
      <c r="BQ231" s="6">
        <f t="shared" si="479"/>
        <v>760</v>
      </c>
      <c r="BR231" s="6">
        <f t="shared" si="480"/>
        <v>1620</v>
      </c>
      <c r="BS231" s="6">
        <f t="shared" si="481"/>
        <v>4250</v>
      </c>
      <c r="BT231" s="6">
        <f t="shared" si="482"/>
        <v>12220</v>
      </c>
      <c r="BU231" s="6">
        <f t="shared" si="483"/>
        <v>0</v>
      </c>
    </row>
    <row r="232" spans="2:73" ht="18.75" x14ac:dyDescent="0.4">
      <c r="B232" s="147" t="s">
        <v>36</v>
      </c>
      <c r="C232" s="148"/>
      <c r="D232" s="3">
        <f t="shared" si="493"/>
        <v>10</v>
      </c>
      <c r="E232" s="3">
        <f t="shared" si="494"/>
        <v>20</v>
      </c>
      <c r="F232" s="3">
        <f t="shared" si="495"/>
        <v>30</v>
      </c>
      <c r="G232" s="3">
        <f t="shared" si="496"/>
        <v>50</v>
      </c>
      <c r="H232" s="3">
        <f t="shared" si="497"/>
        <v>70</v>
      </c>
      <c r="I232" s="3" t="str">
        <f t="shared" si="450"/>
        <v>71以上</v>
      </c>
      <c r="J232" s="3" t="str">
        <f t="shared" si="498"/>
        <v>101以上</v>
      </c>
      <c r="K232" s="3" t="s">
        <v>20</v>
      </c>
      <c r="L232" s="5">
        <f t="shared" si="452"/>
        <v>43147</v>
      </c>
      <c r="M232" s="6">
        <f t="shared" si="453"/>
        <v>10</v>
      </c>
      <c r="N232" s="6">
        <f t="shared" si="454"/>
        <v>10</v>
      </c>
      <c r="O232" s="6">
        <f t="shared" si="455"/>
        <v>10</v>
      </c>
      <c r="P232" s="6">
        <f t="shared" si="456"/>
        <v>20</v>
      </c>
      <c r="Q232" s="6">
        <f t="shared" si="457"/>
        <v>20</v>
      </c>
      <c r="R232" s="6">
        <f t="shared" si="458"/>
        <v>170</v>
      </c>
      <c r="S232" s="6">
        <f t="shared" si="459"/>
        <v>140</v>
      </c>
      <c r="T232" s="4" t="s">
        <v>16</v>
      </c>
      <c r="U232" s="6">
        <f t="shared" si="484"/>
        <v>357</v>
      </c>
      <c r="V232" s="6">
        <f t="shared" si="485"/>
        <v>79</v>
      </c>
      <c r="W232" s="6">
        <f t="shared" si="486"/>
        <v>100</v>
      </c>
      <c r="X232" s="6">
        <f t="shared" si="487"/>
        <v>118</v>
      </c>
      <c r="Y232" s="6">
        <f t="shared" si="488"/>
        <v>140</v>
      </c>
      <c r="Z232" s="6">
        <f t="shared" si="489"/>
        <v>168</v>
      </c>
      <c r="AA232" s="6">
        <f t="shared" si="490"/>
        <v>198</v>
      </c>
      <c r="AB232" s="6">
        <f t="shared" si="491"/>
        <v>0</v>
      </c>
      <c r="AC232" s="4" t="s">
        <v>19</v>
      </c>
      <c r="AD232" s="6">
        <f t="shared" si="460"/>
        <v>42790</v>
      </c>
      <c r="AE232" s="6">
        <f t="shared" si="461"/>
        <v>790</v>
      </c>
      <c r="AF232" s="6">
        <f t="shared" si="462"/>
        <v>1000</v>
      </c>
      <c r="AG232" s="6">
        <f t="shared" si="463"/>
        <v>1180</v>
      </c>
      <c r="AH232" s="6">
        <f t="shared" si="464"/>
        <v>2800</v>
      </c>
      <c r="AI232" s="6">
        <f t="shared" si="465"/>
        <v>3360</v>
      </c>
      <c r="AJ232" s="6">
        <f t="shared" si="466"/>
        <v>33660</v>
      </c>
      <c r="AK232" s="6">
        <f t="shared" si="467"/>
        <v>0</v>
      </c>
      <c r="AL232" s="172" t="s">
        <v>37</v>
      </c>
      <c r="AM232" s="172"/>
      <c r="AN232" s="3">
        <f t="shared" si="499"/>
        <v>10</v>
      </c>
      <c r="AO232" s="3">
        <f t="shared" si="500"/>
        <v>20</v>
      </c>
      <c r="AP232" s="3">
        <f t="shared" si="501"/>
        <v>30</v>
      </c>
      <c r="AQ232" s="3">
        <f t="shared" si="502"/>
        <v>50</v>
      </c>
      <c r="AR232" s="3">
        <f t="shared" si="503"/>
        <v>100</v>
      </c>
      <c r="AS232" s="3">
        <f t="shared" si="504"/>
        <v>500</v>
      </c>
      <c r="AT232" s="3" t="str">
        <f t="shared" si="451"/>
        <v>501以上</v>
      </c>
      <c r="AU232" s="3" t="s">
        <v>33</v>
      </c>
      <c r="AV232" s="5">
        <f t="shared" si="468"/>
        <v>21033</v>
      </c>
      <c r="AW232" s="6">
        <f t="shared" si="469"/>
        <v>10</v>
      </c>
      <c r="AX232" s="6">
        <f t="shared" si="470"/>
        <v>10</v>
      </c>
      <c r="AY232" s="6">
        <f t="shared" si="471"/>
        <v>10</v>
      </c>
      <c r="AZ232" s="6">
        <f t="shared" si="472"/>
        <v>20</v>
      </c>
      <c r="BA232" s="6">
        <f t="shared" si="473"/>
        <v>50</v>
      </c>
      <c r="BB232" s="6">
        <f t="shared" si="474"/>
        <v>140</v>
      </c>
      <c r="BC232" s="6">
        <f t="shared" si="475"/>
        <v>0</v>
      </c>
      <c r="BD232" s="4" t="s">
        <v>16</v>
      </c>
      <c r="BE232" s="6">
        <f t="shared" si="492"/>
        <v>533</v>
      </c>
      <c r="BF232" s="6">
        <f t="shared" si="505"/>
        <v>0</v>
      </c>
      <c r="BG232" s="6">
        <f t="shared" si="506"/>
        <v>71</v>
      </c>
      <c r="BH232" s="6">
        <f t="shared" si="507"/>
        <v>76</v>
      </c>
      <c r="BI232" s="6">
        <f t="shared" si="508"/>
        <v>81</v>
      </c>
      <c r="BJ232" s="6">
        <f t="shared" si="509"/>
        <v>85</v>
      </c>
      <c r="BK232" s="6">
        <f t="shared" si="510"/>
        <v>94</v>
      </c>
      <c r="BL232" s="6">
        <f t="shared" si="511"/>
        <v>114</v>
      </c>
      <c r="BM232" s="4" t="s">
        <v>19</v>
      </c>
      <c r="BN232" s="6">
        <f t="shared" si="476"/>
        <v>20500</v>
      </c>
      <c r="BO232" s="6">
        <f t="shared" si="477"/>
        <v>0</v>
      </c>
      <c r="BP232" s="6">
        <f t="shared" si="478"/>
        <v>710</v>
      </c>
      <c r="BQ232" s="6">
        <f t="shared" si="479"/>
        <v>760</v>
      </c>
      <c r="BR232" s="6">
        <f t="shared" si="480"/>
        <v>1620</v>
      </c>
      <c r="BS232" s="6">
        <f t="shared" si="481"/>
        <v>4250</v>
      </c>
      <c r="BT232" s="6">
        <f t="shared" si="482"/>
        <v>13160</v>
      </c>
      <c r="BU232" s="6">
        <f t="shared" si="483"/>
        <v>0</v>
      </c>
    </row>
    <row r="233" spans="2:73" ht="18.75" x14ac:dyDescent="0.4">
      <c r="B233" s="147" t="s">
        <v>36</v>
      </c>
      <c r="C233" s="148"/>
      <c r="D233" s="3">
        <f t="shared" si="493"/>
        <v>10</v>
      </c>
      <c r="E233" s="3">
        <f t="shared" si="494"/>
        <v>20</v>
      </c>
      <c r="F233" s="3">
        <f t="shared" si="495"/>
        <v>30</v>
      </c>
      <c r="G233" s="3">
        <f t="shared" si="496"/>
        <v>50</v>
      </c>
      <c r="H233" s="3">
        <f t="shared" si="497"/>
        <v>70</v>
      </c>
      <c r="I233" s="3" t="str">
        <f t="shared" si="450"/>
        <v>71以上</v>
      </c>
      <c r="J233" s="3" t="str">
        <f t="shared" si="498"/>
        <v>101以上</v>
      </c>
      <c r="K233" s="3" t="s">
        <v>20</v>
      </c>
      <c r="L233" s="5">
        <f t="shared" si="452"/>
        <v>45127</v>
      </c>
      <c r="M233" s="6">
        <f t="shared" si="453"/>
        <v>10</v>
      </c>
      <c r="N233" s="6">
        <f t="shared" si="454"/>
        <v>10</v>
      </c>
      <c r="O233" s="6">
        <f t="shared" si="455"/>
        <v>10</v>
      </c>
      <c r="P233" s="6">
        <f t="shared" si="456"/>
        <v>20</v>
      </c>
      <c r="Q233" s="6">
        <f t="shared" si="457"/>
        <v>20</v>
      </c>
      <c r="R233" s="6">
        <f t="shared" si="458"/>
        <v>180</v>
      </c>
      <c r="S233" s="6">
        <f t="shared" si="459"/>
        <v>150</v>
      </c>
      <c r="T233" s="4" t="s">
        <v>16</v>
      </c>
      <c r="U233" s="6">
        <f t="shared" si="484"/>
        <v>357</v>
      </c>
      <c r="V233" s="6">
        <f t="shared" si="485"/>
        <v>79</v>
      </c>
      <c r="W233" s="6">
        <f t="shared" si="486"/>
        <v>100</v>
      </c>
      <c r="X233" s="6">
        <f t="shared" si="487"/>
        <v>118</v>
      </c>
      <c r="Y233" s="6">
        <f t="shared" si="488"/>
        <v>140</v>
      </c>
      <c r="Z233" s="6">
        <f t="shared" si="489"/>
        <v>168</v>
      </c>
      <c r="AA233" s="6">
        <f t="shared" si="490"/>
        <v>198</v>
      </c>
      <c r="AB233" s="6">
        <f t="shared" si="491"/>
        <v>0</v>
      </c>
      <c r="AC233" s="4" t="s">
        <v>19</v>
      </c>
      <c r="AD233" s="6">
        <f t="shared" si="460"/>
        <v>44770</v>
      </c>
      <c r="AE233" s="6">
        <f t="shared" si="461"/>
        <v>790</v>
      </c>
      <c r="AF233" s="6">
        <f t="shared" si="462"/>
        <v>1000</v>
      </c>
      <c r="AG233" s="6">
        <f t="shared" si="463"/>
        <v>1180</v>
      </c>
      <c r="AH233" s="6">
        <f t="shared" si="464"/>
        <v>2800</v>
      </c>
      <c r="AI233" s="6">
        <f t="shared" si="465"/>
        <v>3360</v>
      </c>
      <c r="AJ233" s="6">
        <f t="shared" si="466"/>
        <v>35640</v>
      </c>
      <c r="AK233" s="6">
        <f t="shared" si="467"/>
        <v>0</v>
      </c>
      <c r="AL233" s="172" t="s">
        <v>37</v>
      </c>
      <c r="AM233" s="172"/>
      <c r="AN233" s="3">
        <f t="shared" si="499"/>
        <v>10</v>
      </c>
      <c r="AO233" s="3">
        <f t="shared" si="500"/>
        <v>20</v>
      </c>
      <c r="AP233" s="3">
        <f t="shared" si="501"/>
        <v>30</v>
      </c>
      <c r="AQ233" s="3">
        <f t="shared" si="502"/>
        <v>50</v>
      </c>
      <c r="AR233" s="3">
        <f t="shared" si="503"/>
        <v>100</v>
      </c>
      <c r="AS233" s="3">
        <f t="shared" si="504"/>
        <v>500</v>
      </c>
      <c r="AT233" s="3" t="str">
        <f t="shared" si="451"/>
        <v>501以上</v>
      </c>
      <c r="AU233" s="3" t="s">
        <v>33</v>
      </c>
      <c r="AV233" s="5">
        <f t="shared" si="468"/>
        <v>21973</v>
      </c>
      <c r="AW233" s="6">
        <f t="shared" si="469"/>
        <v>10</v>
      </c>
      <c r="AX233" s="6">
        <f t="shared" si="470"/>
        <v>10</v>
      </c>
      <c r="AY233" s="6">
        <f t="shared" si="471"/>
        <v>10</v>
      </c>
      <c r="AZ233" s="6">
        <f t="shared" si="472"/>
        <v>20</v>
      </c>
      <c r="BA233" s="6">
        <f t="shared" si="473"/>
        <v>50</v>
      </c>
      <c r="BB233" s="6">
        <f t="shared" si="474"/>
        <v>150</v>
      </c>
      <c r="BC233" s="6">
        <f t="shared" si="475"/>
        <v>0</v>
      </c>
      <c r="BD233" s="4" t="s">
        <v>16</v>
      </c>
      <c r="BE233" s="6">
        <f t="shared" si="492"/>
        <v>533</v>
      </c>
      <c r="BF233" s="6">
        <f t="shared" si="505"/>
        <v>0</v>
      </c>
      <c r="BG233" s="6">
        <f t="shared" si="506"/>
        <v>71</v>
      </c>
      <c r="BH233" s="6">
        <f t="shared" si="507"/>
        <v>76</v>
      </c>
      <c r="BI233" s="6">
        <f t="shared" si="508"/>
        <v>81</v>
      </c>
      <c r="BJ233" s="6">
        <f t="shared" si="509"/>
        <v>85</v>
      </c>
      <c r="BK233" s="6">
        <f t="shared" si="510"/>
        <v>94</v>
      </c>
      <c r="BL233" s="6">
        <f t="shared" si="511"/>
        <v>114</v>
      </c>
      <c r="BM233" s="4" t="s">
        <v>19</v>
      </c>
      <c r="BN233" s="6">
        <f t="shared" si="476"/>
        <v>21440</v>
      </c>
      <c r="BO233" s="6">
        <f t="shared" si="477"/>
        <v>0</v>
      </c>
      <c r="BP233" s="6">
        <f t="shared" si="478"/>
        <v>710</v>
      </c>
      <c r="BQ233" s="6">
        <f t="shared" si="479"/>
        <v>760</v>
      </c>
      <c r="BR233" s="6">
        <f t="shared" si="480"/>
        <v>1620</v>
      </c>
      <c r="BS233" s="6">
        <f t="shared" si="481"/>
        <v>4250</v>
      </c>
      <c r="BT233" s="6">
        <f t="shared" si="482"/>
        <v>14100</v>
      </c>
      <c r="BU233" s="6">
        <f t="shared" si="483"/>
        <v>0</v>
      </c>
    </row>
    <row r="234" spans="2:73" ht="18.75" x14ac:dyDescent="0.4">
      <c r="B234" s="147" t="s">
        <v>36</v>
      </c>
      <c r="C234" s="148"/>
      <c r="D234" s="3">
        <f t="shared" si="493"/>
        <v>10</v>
      </c>
      <c r="E234" s="3">
        <f t="shared" si="494"/>
        <v>20</v>
      </c>
      <c r="F234" s="3">
        <f t="shared" si="495"/>
        <v>30</v>
      </c>
      <c r="G234" s="3">
        <f t="shared" si="496"/>
        <v>50</v>
      </c>
      <c r="H234" s="3">
        <f t="shared" si="497"/>
        <v>70</v>
      </c>
      <c r="I234" s="3" t="str">
        <f t="shared" si="450"/>
        <v>71以上</v>
      </c>
      <c r="J234" s="3" t="str">
        <f t="shared" si="498"/>
        <v>101以上</v>
      </c>
      <c r="K234" s="3" t="s">
        <v>20</v>
      </c>
      <c r="L234" s="5">
        <f t="shared" si="452"/>
        <v>47107</v>
      </c>
      <c r="M234" s="6">
        <f t="shared" si="453"/>
        <v>10</v>
      </c>
      <c r="N234" s="6">
        <f t="shared" si="454"/>
        <v>10</v>
      </c>
      <c r="O234" s="6">
        <f t="shared" si="455"/>
        <v>10</v>
      </c>
      <c r="P234" s="6">
        <f t="shared" si="456"/>
        <v>20</v>
      </c>
      <c r="Q234" s="6">
        <f t="shared" si="457"/>
        <v>20</v>
      </c>
      <c r="R234" s="6">
        <f t="shared" si="458"/>
        <v>190</v>
      </c>
      <c r="S234" s="6">
        <f t="shared" si="459"/>
        <v>160</v>
      </c>
      <c r="T234" s="4" t="s">
        <v>16</v>
      </c>
      <c r="U234" s="6">
        <f t="shared" si="484"/>
        <v>357</v>
      </c>
      <c r="V234" s="6">
        <f t="shared" si="485"/>
        <v>79</v>
      </c>
      <c r="W234" s="6">
        <f t="shared" si="486"/>
        <v>100</v>
      </c>
      <c r="X234" s="6">
        <f t="shared" si="487"/>
        <v>118</v>
      </c>
      <c r="Y234" s="6">
        <f t="shared" si="488"/>
        <v>140</v>
      </c>
      <c r="Z234" s="6">
        <f t="shared" si="489"/>
        <v>168</v>
      </c>
      <c r="AA234" s="6">
        <f t="shared" si="490"/>
        <v>198</v>
      </c>
      <c r="AB234" s="6">
        <f t="shared" si="491"/>
        <v>0</v>
      </c>
      <c r="AC234" s="4" t="s">
        <v>19</v>
      </c>
      <c r="AD234" s="6">
        <f t="shared" si="460"/>
        <v>46750</v>
      </c>
      <c r="AE234" s="6">
        <f t="shared" si="461"/>
        <v>790</v>
      </c>
      <c r="AF234" s="6">
        <f t="shared" si="462"/>
        <v>1000</v>
      </c>
      <c r="AG234" s="6">
        <f t="shared" si="463"/>
        <v>1180</v>
      </c>
      <c r="AH234" s="6">
        <f t="shared" si="464"/>
        <v>2800</v>
      </c>
      <c r="AI234" s="6">
        <f t="shared" si="465"/>
        <v>3360</v>
      </c>
      <c r="AJ234" s="6">
        <f t="shared" si="466"/>
        <v>37620</v>
      </c>
      <c r="AK234" s="6">
        <f t="shared" si="467"/>
        <v>0</v>
      </c>
      <c r="AL234" s="172" t="s">
        <v>37</v>
      </c>
      <c r="AM234" s="172"/>
      <c r="AN234" s="3">
        <f t="shared" si="499"/>
        <v>10</v>
      </c>
      <c r="AO234" s="3">
        <f t="shared" si="500"/>
        <v>20</v>
      </c>
      <c r="AP234" s="3">
        <f t="shared" si="501"/>
        <v>30</v>
      </c>
      <c r="AQ234" s="3">
        <f t="shared" si="502"/>
        <v>50</v>
      </c>
      <c r="AR234" s="3">
        <f t="shared" si="503"/>
        <v>100</v>
      </c>
      <c r="AS234" s="3">
        <f t="shared" si="504"/>
        <v>500</v>
      </c>
      <c r="AT234" s="3" t="str">
        <f t="shared" si="451"/>
        <v>501以上</v>
      </c>
      <c r="AU234" s="3" t="s">
        <v>33</v>
      </c>
      <c r="AV234" s="5">
        <f t="shared" si="468"/>
        <v>22913</v>
      </c>
      <c r="AW234" s="6">
        <f t="shared" si="469"/>
        <v>10</v>
      </c>
      <c r="AX234" s="6">
        <f t="shared" si="470"/>
        <v>10</v>
      </c>
      <c r="AY234" s="6">
        <f t="shared" si="471"/>
        <v>10</v>
      </c>
      <c r="AZ234" s="6">
        <f t="shared" si="472"/>
        <v>20</v>
      </c>
      <c r="BA234" s="6">
        <f t="shared" si="473"/>
        <v>50</v>
      </c>
      <c r="BB234" s="6">
        <f t="shared" si="474"/>
        <v>160</v>
      </c>
      <c r="BC234" s="6">
        <f t="shared" si="475"/>
        <v>0</v>
      </c>
      <c r="BD234" s="4" t="s">
        <v>16</v>
      </c>
      <c r="BE234" s="6">
        <f t="shared" si="492"/>
        <v>533</v>
      </c>
      <c r="BF234" s="6">
        <f t="shared" si="505"/>
        <v>0</v>
      </c>
      <c r="BG234" s="6">
        <f t="shared" si="506"/>
        <v>71</v>
      </c>
      <c r="BH234" s="6">
        <f t="shared" si="507"/>
        <v>76</v>
      </c>
      <c r="BI234" s="6">
        <f t="shared" si="508"/>
        <v>81</v>
      </c>
      <c r="BJ234" s="6">
        <f t="shared" si="509"/>
        <v>85</v>
      </c>
      <c r="BK234" s="6">
        <f t="shared" si="510"/>
        <v>94</v>
      </c>
      <c r="BL234" s="6">
        <f t="shared" si="511"/>
        <v>114</v>
      </c>
      <c r="BM234" s="4" t="s">
        <v>19</v>
      </c>
      <c r="BN234" s="6">
        <f t="shared" si="476"/>
        <v>22380</v>
      </c>
      <c r="BO234" s="6">
        <f t="shared" si="477"/>
        <v>0</v>
      </c>
      <c r="BP234" s="6">
        <f t="shared" si="478"/>
        <v>710</v>
      </c>
      <c r="BQ234" s="6">
        <f t="shared" si="479"/>
        <v>760</v>
      </c>
      <c r="BR234" s="6">
        <f t="shared" si="480"/>
        <v>1620</v>
      </c>
      <c r="BS234" s="6">
        <f t="shared" si="481"/>
        <v>4250</v>
      </c>
      <c r="BT234" s="6">
        <f t="shared" si="482"/>
        <v>15040</v>
      </c>
      <c r="BU234" s="6">
        <f t="shared" si="483"/>
        <v>0</v>
      </c>
    </row>
    <row r="235" spans="2:73" ht="18.75" x14ac:dyDescent="0.4">
      <c r="B235" s="147" t="s">
        <v>36</v>
      </c>
      <c r="C235" s="148"/>
      <c r="D235" s="3">
        <f t="shared" si="493"/>
        <v>10</v>
      </c>
      <c r="E235" s="3">
        <f t="shared" si="494"/>
        <v>20</v>
      </c>
      <c r="F235" s="3">
        <f t="shared" si="495"/>
        <v>30</v>
      </c>
      <c r="G235" s="3">
        <f t="shared" si="496"/>
        <v>50</v>
      </c>
      <c r="H235" s="3">
        <f t="shared" si="497"/>
        <v>70</v>
      </c>
      <c r="I235" s="3" t="str">
        <f t="shared" si="450"/>
        <v>71以上</v>
      </c>
      <c r="J235" s="3" t="str">
        <f t="shared" si="498"/>
        <v>101以上</v>
      </c>
      <c r="K235" s="3" t="s">
        <v>20</v>
      </c>
      <c r="L235" s="5">
        <f t="shared" si="452"/>
        <v>49087</v>
      </c>
      <c r="M235" s="6">
        <f t="shared" si="453"/>
        <v>10</v>
      </c>
      <c r="N235" s="6">
        <f t="shared" si="454"/>
        <v>10</v>
      </c>
      <c r="O235" s="6">
        <f t="shared" si="455"/>
        <v>10</v>
      </c>
      <c r="P235" s="6">
        <f t="shared" si="456"/>
        <v>20</v>
      </c>
      <c r="Q235" s="6">
        <f t="shared" si="457"/>
        <v>20</v>
      </c>
      <c r="R235" s="6">
        <f t="shared" si="458"/>
        <v>200</v>
      </c>
      <c r="S235" s="6">
        <f t="shared" si="459"/>
        <v>170</v>
      </c>
      <c r="T235" s="4" t="s">
        <v>16</v>
      </c>
      <c r="U235" s="6">
        <f t="shared" si="484"/>
        <v>357</v>
      </c>
      <c r="V235" s="6">
        <f t="shared" si="485"/>
        <v>79</v>
      </c>
      <c r="W235" s="6">
        <f t="shared" si="486"/>
        <v>100</v>
      </c>
      <c r="X235" s="6">
        <f t="shared" si="487"/>
        <v>118</v>
      </c>
      <c r="Y235" s="6">
        <f t="shared" si="488"/>
        <v>140</v>
      </c>
      <c r="Z235" s="6">
        <f t="shared" si="489"/>
        <v>168</v>
      </c>
      <c r="AA235" s="6">
        <f t="shared" si="490"/>
        <v>198</v>
      </c>
      <c r="AB235" s="6">
        <f t="shared" si="491"/>
        <v>0</v>
      </c>
      <c r="AC235" s="4" t="s">
        <v>19</v>
      </c>
      <c r="AD235" s="6">
        <f t="shared" si="460"/>
        <v>48730</v>
      </c>
      <c r="AE235" s="6">
        <f t="shared" si="461"/>
        <v>790</v>
      </c>
      <c r="AF235" s="6">
        <f t="shared" si="462"/>
        <v>1000</v>
      </c>
      <c r="AG235" s="6">
        <f t="shared" si="463"/>
        <v>1180</v>
      </c>
      <c r="AH235" s="6">
        <f t="shared" si="464"/>
        <v>2800</v>
      </c>
      <c r="AI235" s="6">
        <f t="shared" si="465"/>
        <v>3360</v>
      </c>
      <c r="AJ235" s="6">
        <f t="shared" si="466"/>
        <v>39600</v>
      </c>
      <c r="AK235" s="6">
        <f t="shared" si="467"/>
        <v>0</v>
      </c>
      <c r="AL235" s="172" t="s">
        <v>37</v>
      </c>
      <c r="AM235" s="172"/>
      <c r="AN235" s="3">
        <f t="shared" si="499"/>
        <v>10</v>
      </c>
      <c r="AO235" s="3">
        <f t="shared" si="500"/>
        <v>20</v>
      </c>
      <c r="AP235" s="3">
        <f t="shared" si="501"/>
        <v>30</v>
      </c>
      <c r="AQ235" s="3">
        <f t="shared" si="502"/>
        <v>50</v>
      </c>
      <c r="AR235" s="3">
        <f t="shared" si="503"/>
        <v>100</v>
      </c>
      <c r="AS235" s="3">
        <f t="shared" si="504"/>
        <v>500</v>
      </c>
      <c r="AT235" s="3" t="str">
        <f t="shared" si="451"/>
        <v>501以上</v>
      </c>
      <c r="AU235" s="3" t="s">
        <v>33</v>
      </c>
      <c r="AV235" s="5">
        <f t="shared" si="468"/>
        <v>23853</v>
      </c>
      <c r="AW235" s="6">
        <f t="shared" si="469"/>
        <v>10</v>
      </c>
      <c r="AX235" s="6">
        <f t="shared" si="470"/>
        <v>10</v>
      </c>
      <c r="AY235" s="6">
        <f t="shared" si="471"/>
        <v>10</v>
      </c>
      <c r="AZ235" s="6">
        <f t="shared" si="472"/>
        <v>20</v>
      </c>
      <c r="BA235" s="6">
        <f t="shared" si="473"/>
        <v>50</v>
      </c>
      <c r="BB235" s="6">
        <f t="shared" si="474"/>
        <v>170</v>
      </c>
      <c r="BC235" s="6">
        <f t="shared" si="475"/>
        <v>0</v>
      </c>
      <c r="BD235" s="4" t="s">
        <v>16</v>
      </c>
      <c r="BE235" s="6">
        <f t="shared" si="492"/>
        <v>533</v>
      </c>
      <c r="BF235" s="6">
        <f t="shared" si="505"/>
        <v>0</v>
      </c>
      <c r="BG235" s="6">
        <f t="shared" si="506"/>
        <v>71</v>
      </c>
      <c r="BH235" s="6">
        <f t="shared" si="507"/>
        <v>76</v>
      </c>
      <c r="BI235" s="6">
        <f t="shared" si="508"/>
        <v>81</v>
      </c>
      <c r="BJ235" s="6">
        <f t="shared" si="509"/>
        <v>85</v>
      </c>
      <c r="BK235" s="6">
        <f t="shared" si="510"/>
        <v>94</v>
      </c>
      <c r="BL235" s="6">
        <f t="shared" si="511"/>
        <v>114</v>
      </c>
      <c r="BM235" s="4" t="s">
        <v>19</v>
      </c>
      <c r="BN235" s="6">
        <f t="shared" si="476"/>
        <v>23320</v>
      </c>
      <c r="BO235" s="6">
        <f t="shared" si="477"/>
        <v>0</v>
      </c>
      <c r="BP235" s="6">
        <f t="shared" si="478"/>
        <v>710</v>
      </c>
      <c r="BQ235" s="6">
        <f t="shared" si="479"/>
        <v>760</v>
      </c>
      <c r="BR235" s="6">
        <f t="shared" si="480"/>
        <v>1620</v>
      </c>
      <c r="BS235" s="6">
        <f t="shared" si="481"/>
        <v>4250</v>
      </c>
      <c r="BT235" s="6">
        <f t="shared" si="482"/>
        <v>15980</v>
      </c>
      <c r="BU235" s="6">
        <f t="shared" si="483"/>
        <v>0</v>
      </c>
    </row>
    <row r="236" spans="2:73" ht="18.75" x14ac:dyDescent="0.4">
      <c r="B236" s="147" t="s">
        <v>36</v>
      </c>
      <c r="C236" s="148"/>
      <c r="D236" s="3">
        <f t="shared" si="493"/>
        <v>10</v>
      </c>
      <c r="E236" s="3">
        <f t="shared" si="494"/>
        <v>20</v>
      </c>
      <c r="F236" s="3">
        <f t="shared" si="495"/>
        <v>30</v>
      </c>
      <c r="G236" s="3">
        <f t="shared" si="496"/>
        <v>50</v>
      </c>
      <c r="H236" s="3">
        <f t="shared" si="497"/>
        <v>70</v>
      </c>
      <c r="I236" s="3" t="str">
        <f t="shared" si="450"/>
        <v>71以上</v>
      </c>
      <c r="J236" s="3" t="str">
        <f t="shared" si="498"/>
        <v>101以上</v>
      </c>
      <c r="K236" s="3" t="s">
        <v>20</v>
      </c>
      <c r="L236" s="5">
        <f t="shared" si="452"/>
        <v>51067</v>
      </c>
      <c r="M236" s="6">
        <f t="shared" si="453"/>
        <v>10</v>
      </c>
      <c r="N236" s="6">
        <f t="shared" si="454"/>
        <v>10</v>
      </c>
      <c r="O236" s="6">
        <f t="shared" si="455"/>
        <v>10</v>
      </c>
      <c r="P236" s="6">
        <f t="shared" si="456"/>
        <v>20</v>
      </c>
      <c r="Q236" s="6">
        <f t="shared" si="457"/>
        <v>20</v>
      </c>
      <c r="R236" s="6">
        <f t="shared" si="458"/>
        <v>210</v>
      </c>
      <c r="S236" s="6">
        <f t="shared" si="459"/>
        <v>180</v>
      </c>
      <c r="T236" s="4" t="s">
        <v>16</v>
      </c>
      <c r="U236" s="6">
        <f t="shared" si="484"/>
        <v>357</v>
      </c>
      <c r="V236" s="6">
        <f t="shared" si="485"/>
        <v>79</v>
      </c>
      <c r="W236" s="6">
        <f t="shared" si="486"/>
        <v>100</v>
      </c>
      <c r="X236" s="6">
        <f t="shared" si="487"/>
        <v>118</v>
      </c>
      <c r="Y236" s="6">
        <f t="shared" si="488"/>
        <v>140</v>
      </c>
      <c r="Z236" s="6">
        <f t="shared" si="489"/>
        <v>168</v>
      </c>
      <c r="AA236" s="6">
        <f t="shared" si="490"/>
        <v>198</v>
      </c>
      <c r="AB236" s="6">
        <f t="shared" si="491"/>
        <v>0</v>
      </c>
      <c r="AC236" s="4" t="s">
        <v>19</v>
      </c>
      <c r="AD236" s="6">
        <f t="shared" si="460"/>
        <v>50710</v>
      </c>
      <c r="AE236" s="6">
        <f t="shared" si="461"/>
        <v>790</v>
      </c>
      <c r="AF236" s="6">
        <f t="shared" si="462"/>
        <v>1000</v>
      </c>
      <c r="AG236" s="6">
        <f t="shared" si="463"/>
        <v>1180</v>
      </c>
      <c r="AH236" s="6">
        <f t="shared" si="464"/>
        <v>2800</v>
      </c>
      <c r="AI236" s="6">
        <f t="shared" si="465"/>
        <v>3360</v>
      </c>
      <c r="AJ236" s="6">
        <f t="shared" si="466"/>
        <v>41580</v>
      </c>
      <c r="AK236" s="6">
        <f t="shared" si="467"/>
        <v>0</v>
      </c>
      <c r="AL236" s="172" t="s">
        <v>37</v>
      </c>
      <c r="AM236" s="172"/>
      <c r="AN236" s="3">
        <f t="shared" si="499"/>
        <v>10</v>
      </c>
      <c r="AO236" s="3">
        <f t="shared" si="500"/>
        <v>20</v>
      </c>
      <c r="AP236" s="3">
        <f t="shared" si="501"/>
        <v>30</v>
      </c>
      <c r="AQ236" s="3">
        <f t="shared" si="502"/>
        <v>50</v>
      </c>
      <c r="AR236" s="3">
        <f t="shared" si="503"/>
        <v>100</v>
      </c>
      <c r="AS236" s="3">
        <f t="shared" si="504"/>
        <v>500</v>
      </c>
      <c r="AT236" s="3" t="str">
        <f t="shared" si="451"/>
        <v>501以上</v>
      </c>
      <c r="AU236" s="3" t="s">
        <v>33</v>
      </c>
      <c r="AV236" s="5">
        <f t="shared" si="468"/>
        <v>24793</v>
      </c>
      <c r="AW236" s="6">
        <f t="shared" si="469"/>
        <v>10</v>
      </c>
      <c r="AX236" s="6">
        <f t="shared" si="470"/>
        <v>10</v>
      </c>
      <c r="AY236" s="6">
        <f t="shared" si="471"/>
        <v>10</v>
      </c>
      <c r="AZ236" s="6">
        <f t="shared" si="472"/>
        <v>20</v>
      </c>
      <c r="BA236" s="6">
        <f t="shared" si="473"/>
        <v>50</v>
      </c>
      <c r="BB236" s="6">
        <f t="shared" si="474"/>
        <v>180</v>
      </c>
      <c r="BC236" s="6">
        <f t="shared" si="475"/>
        <v>0</v>
      </c>
      <c r="BD236" s="4" t="s">
        <v>16</v>
      </c>
      <c r="BE236" s="6">
        <f t="shared" si="492"/>
        <v>533</v>
      </c>
      <c r="BF236" s="6">
        <f t="shared" si="505"/>
        <v>0</v>
      </c>
      <c r="BG236" s="6">
        <f t="shared" si="506"/>
        <v>71</v>
      </c>
      <c r="BH236" s="6">
        <f t="shared" si="507"/>
        <v>76</v>
      </c>
      <c r="BI236" s="6">
        <f t="shared" si="508"/>
        <v>81</v>
      </c>
      <c r="BJ236" s="6">
        <f t="shared" si="509"/>
        <v>85</v>
      </c>
      <c r="BK236" s="6">
        <f t="shared" si="510"/>
        <v>94</v>
      </c>
      <c r="BL236" s="6">
        <f t="shared" si="511"/>
        <v>114</v>
      </c>
      <c r="BM236" s="4" t="s">
        <v>19</v>
      </c>
      <c r="BN236" s="6">
        <f t="shared" si="476"/>
        <v>24260</v>
      </c>
      <c r="BO236" s="6">
        <f t="shared" si="477"/>
        <v>0</v>
      </c>
      <c r="BP236" s="6">
        <f t="shared" si="478"/>
        <v>710</v>
      </c>
      <c r="BQ236" s="6">
        <f t="shared" si="479"/>
        <v>760</v>
      </c>
      <c r="BR236" s="6">
        <f t="shared" si="480"/>
        <v>1620</v>
      </c>
      <c r="BS236" s="6">
        <f t="shared" si="481"/>
        <v>4250</v>
      </c>
      <c r="BT236" s="6">
        <f t="shared" si="482"/>
        <v>16920</v>
      </c>
      <c r="BU236" s="6">
        <f t="shared" si="483"/>
        <v>0</v>
      </c>
    </row>
    <row r="237" spans="2:73" ht="18.75" x14ac:dyDescent="0.4">
      <c r="B237" s="147" t="s">
        <v>36</v>
      </c>
      <c r="C237" s="148"/>
      <c r="D237" s="3">
        <f t="shared" si="493"/>
        <v>10</v>
      </c>
      <c r="E237" s="3">
        <f t="shared" si="494"/>
        <v>20</v>
      </c>
      <c r="F237" s="3">
        <f t="shared" si="495"/>
        <v>30</v>
      </c>
      <c r="G237" s="3">
        <f t="shared" si="496"/>
        <v>50</v>
      </c>
      <c r="H237" s="3">
        <f t="shared" si="497"/>
        <v>70</v>
      </c>
      <c r="I237" s="3" t="str">
        <f t="shared" si="450"/>
        <v>71以上</v>
      </c>
      <c r="J237" s="3" t="str">
        <f t="shared" si="498"/>
        <v>101以上</v>
      </c>
      <c r="K237" s="3" t="s">
        <v>20</v>
      </c>
      <c r="L237" s="5">
        <f t="shared" si="452"/>
        <v>53047</v>
      </c>
      <c r="M237" s="6">
        <f t="shared" si="453"/>
        <v>10</v>
      </c>
      <c r="N237" s="6">
        <f t="shared" si="454"/>
        <v>10</v>
      </c>
      <c r="O237" s="6">
        <f t="shared" si="455"/>
        <v>10</v>
      </c>
      <c r="P237" s="6">
        <f t="shared" si="456"/>
        <v>20</v>
      </c>
      <c r="Q237" s="6">
        <f t="shared" si="457"/>
        <v>20</v>
      </c>
      <c r="R237" s="6">
        <f t="shared" si="458"/>
        <v>220</v>
      </c>
      <c r="S237" s="6">
        <f t="shared" si="459"/>
        <v>190</v>
      </c>
      <c r="T237" s="4" t="s">
        <v>16</v>
      </c>
      <c r="U237" s="6">
        <f t="shared" si="484"/>
        <v>357</v>
      </c>
      <c r="V237" s="6">
        <f t="shared" si="485"/>
        <v>79</v>
      </c>
      <c r="W237" s="6">
        <f t="shared" si="486"/>
        <v>100</v>
      </c>
      <c r="X237" s="6">
        <f t="shared" si="487"/>
        <v>118</v>
      </c>
      <c r="Y237" s="6">
        <f t="shared" si="488"/>
        <v>140</v>
      </c>
      <c r="Z237" s="6">
        <f t="shared" si="489"/>
        <v>168</v>
      </c>
      <c r="AA237" s="6">
        <f t="shared" si="490"/>
        <v>198</v>
      </c>
      <c r="AB237" s="6">
        <f t="shared" si="491"/>
        <v>0</v>
      </c>
      <c r="AC237" s="4" t="s">
        <v>19</v>
      </c>
      <c r="AD237" s="6">
        <f t="shared" si="460"/>
        <v>52690</v>
      </c>
      <c r="AE237" s="6">
        <f t="shared" si="461"/>
        <v>790</v>
      </c>
      <c r="AF237" s="6">
        <f t="shared" si="462"/>
        <v>1000</v>
      </c>
      <c r="AG237" s="6">
        <f t="shared" si="463"/>
        <v>1180</v>
      </c>
      <c r="AH237" s="6">
        <f t="shared" si="464"/>
        <v>2800</v>
      </c>
      <c r="AI237" s="6">
        <f t="shared" si="465"/>
        <v>3360</v>
      </c>
      <c r="AJ237" s="6">
        <f t="shared" si="466"/>
        <v>43560</v>
      </c>
      <c r="AK237" s="6">
        <f t="shared" si="467"/>
        <v>0</v>
      </c>
      <c r="AL237" s="172" t="s">
        <v>37</v>
      </c>
      <c r="AM237" s="172"/>
      <c r="AN237" s="3">
        <f t="shared" si="499"/>
        <v>10</v>
      </c>
      <c r="AO237" s="3">
        <f t="shared" si="500"/>
        <v>20</v>
      </c>
      <c r="AP237" s="3">
        <f t="shared" si="501"/>
        <v>30</v>
      </c>
      <c r="AQ237" s="3">
        <f t="shared" si="502"/>
        <v>50</v>
      </c>
      <c r="AR237" s="3">
        <f t="shared" si="503"/>
        <v>100</v>
      </c>
      <c r="AS237" s="3">
        <f t="shared" si="504"/>
        <v>500</v>
      </c>
      <c r="AT237" s="3" t="str">
        <f t="shared" si="451"/>
        <v>501以上</v>
      </c>
      <c r="AU237" s="3" t="s">
        <v>33</v>
      </c>
      <c r="AV237" s="5">
        <f t="shared" si="468"/>
        <v>25733</v>
      </c>
      <c r="AW237" s="6">
        <f t="shared" si="469"/>
        <v>10</v>
      </c>
      <c r="AX237" s="6">
        <f t="shared" si="470"/>
        <v>10</v>
      </c>
      <c r="AY237" s="6">
        <f t="shared" si="471"/>
        <v>10</v>
      </c>
      <c r="AZ237" s="6">
        <f t="shared" si="472"/>
        <v>20</v>
      </c>
      <c r="BA237" s="6">
        <f t="shared" si="473"/>
        <v>50</v>
      </c>
      <c r="BB237" s="6">
        <f t="shared" si="474"/>
        <v>190</v>
      </c>
      <c r="BC237" s="6">
        <f t="shared" si="475"/>
        <v>0</v>
      </c>
      <c r="BD237" s="4" t="s">
        <v>16</v>
      </c>
      <c r="BE237" s="6">
        <f t="shared" si="492"/>
        <v>533</v>
      </c>
      <c r="BF237" s="6">
        <f t="shared" si="505"/>
        <v>0</v>
      </c>
      <c r="BG237" s="6">
        <f t="shared" si="506"/>
        <v>71</v>
      </c>
      <c r="BH237" s="6">
        <f t="shared" si="507"/>
        <v>76</v>
      </c>
      <c r="BI237" s="6">
        <f t="shared" si="508"/>
        <v>81</v>
      </c>
      <c r="BJ237" s="6">
        <f t="shared" si="509"/>
        <v>85</v>
      </c>
      <c r="BK237" s="6">
        <f t="shared" si="510"/>
        <v>94</v>
      </c>
      <c r="BL237" s="6">
        <f t="shared" si="511"/>
        <v>114</v>
      </c>
      <c r="BM237" s="4" t="s">
        <v>19</v>
      </c>
      <c r="BN237" s="6">
        <f t="shared" si="476"/>
        <v>25200</v>
      </c>
      <c r="BO237" s="6">
        <f t="shared" si="477"/>
        <v>0</v>
      </c>
      <c r="BP237" s="6">
        <f t="shared" si="478"/>
        <v>710</v>
      </c>
      <c r="BQ237" s="6">
        <f t="shared" si="479"/>
        <v>760</v>
      </c>
      <c r="BR237" s="6">
        <f t="shared" si="480"/>
        <v>1620</v>
      </c>
      <c r="BS237" s="6">
        <f t="shared" si="481"/>
        <v>4250</v>
      </c>
      <c r="BT237" s="6">
        <f t="shared" si="482"/>
        <v>17860</v>
      </c>
      <c r="BU237" s="6">
        <f t="shared" si="483"/>
        <v>0</v>
      </c>
    </row>
    <row r="238" spans="2:73" ht="18.75" x14ac:dyDescent="0.4">
      <c r="B238" s="147" t="s">
        <v>36</v>
      </c>
      <c r="C238" s="148"/>
      <c r="D238" s="3">
        <f t="shared" si="493"/>
        <v>10</v>
      </c>
      <c r="E238" s="3">
        <f t="shared" si="494"/>
        <v>20</v>
      </c>
      <c r="F238" s="3">
        <f t="shared" si="495"/>
        <v>30</v>
      </c>
      <c r="G238" s="3">
        <f t="shared" si="496"/>
        <v>50</v>
      </c>
      <c r="H238" s="3">
        <f t="shared" si="497"/>
        <v>70</v>
      </c>
      <c r="I238" s="3" t="str">
        <f t="shared" si="450"/>
        <v>71以上</v>
      </c>
      <c r="J238" s="3" t="str">
        <f t="shared" si="498"/>
        <v>101以上</v>
      </c>
      <c r="K238" s="3" t="s">
        <v>20</v>
      </c>
      <c r="L238" s="5">
        <f t="shared" si="452"/>
        <v>55027</v>
      </c>
      <c r="M238" s="6">
        <f t="shared" si="453"/>
        <v>10</v>
      </c>
      <c r="N238" s="6">
        <f t="shared" si="454"/>
        <v>10</v>
      </c>
      <c r="O238" s="6">
        <f t="shared" si="455"/>
        <v>10</v>
      </c>
      <c r="P238" s="6">
        <f t="shared" si="456"/>
        <v>20</v>
      </c>
      <c r="Q238" s="6">
        <f t="shared" si="457"/>
        <v>20</v>
      </c>
      <c r="R238" s="6">
        <f t="shared" si="458"/>
        <v>230</v>
      </c>
      <c r="S238" s="6">
        <f t="shared" si="459"/>
        <v>200</v>
      </c>
      <c r="T238" s="4" t="s">
        <v>16</v>
      </c>
      <c r="U238" s="6">
        <f t="shared" si="484"/>
        <v>357</v>
      </c>
      <c r="V238" s="6">
        <f t="shared" si="485"/>
        <v>79</v>
      </c>
      <c r="W238" s="6">
        <f t="shared" si="486"/>
        <v>100</v>
      </c>
      <c r="X238" s="6">
        <f t="shared" si="487"/>
        <v>118</v>
      </c>
      <c r="Y238" s="6">
        <f t="shared" si="488"/>
        <v>140</v>
      </c>
      <c r="Z238" s="6">
        <f t="shared" si="489"/>
        <v>168</v>
      </c>
      <c r="AA238" s="6">
        <f t="shared" si="490"/>
        <v>198</v>
      </c>
      <c r="AB238" s="6">
        <f t="shared" si="491"/>
        <v>0</v>
      </c>
      <c r="AC238" s="4" t="s">
        <v>19</v>
      </c>
      <c r="AD238" s="6">
        <f t="shared" si="460"/>
        <v>54670</v>
      </c>
      <c r="AE238" s="6">
        <f t="shared" si="461"/>
        <v>790</v>
      </c>
      <c r="AF238" s="6">
        <f t="shared" si="462"/>
        <v>1000</v>
      </c>
      <c r="AG238" s="6">
        <f t="shared" si="463"/>
        <v>1180</v>
      </c>
      <c r="AH238" s="6">
        <f t="shared" si="464"/>
        <v>2800</v>
      </c>
      <c r="AI238" s="6">
        <f t="shared" si="465"/>
        <v>3360</v>
      </c>
      <c r="AJ238" s="6">
        <f t="shared" si="466"/>
        <v>45540</v>
      </c>
      <c r="AK238" s="6">
        <f t="shared" si="467"/>
        <v>0</v>
      </c>
      <c r="AL238" s="172" t="s">
        <v>37</v>
      </c>
      <c r="AM238" s="172"/>
      <c r="AN238" s="3">
        <f t="shared" si="499"/>
        <v>10</v>
      </c>
      <c r="AO238" s="3">
        <f t="shared" si="500"/>
        <v>20</v>
      </c>
      <c r="AP238" s="3">
        <f t="shared" si="501"/>
        <v>30</v>
      </c>
      <c r="AQ238" s="3">
        <f t="shared" si="502"/>
        <v>50</v>
      </c>
      <c r="AR238" s="3">
        <f t="shared" si="503"/>
        <v>100</v>
      </c>
      <c r="AS238" s="3">
        <f t="shared" si="504"/>
        <v>500</v>
      </c>
      <c r="AT238" s="3" t="str">
        <f t="shared" si="451"/>
        <v>501以上</v>
      </c>
      <c r="AU238" s="3" t="s">
        <v>33</v>
      </c>
      <c r="AV238" s="5">
        <f t="shared" si="468"/>
        <v>26673</v>
      </c>
      <c r="AW238" s="6">
        <f t="shared" si="469"/>
        <v>10</v>
      </c>
      <c r="AX238" s="6">
        <f t="shared" si="470"/>
        <v>10</v>
      </c>
      <c r="AY238" s="6">
        <f t="shared" si="471"/>
        <v>10</v>
      </c>
      <c r="AZ238" s="6">
        <f t="shared" si="472"/>
        <v>20</v>
      </c>
      <c r="BA238" s="6">
        <f t="shared" si="473"/>
        <v>50</v>
      </c>
      <c r="BB238" s="6">
        <f t="shared" si="474"/>
        <v>200</v>
      </c>
      <c r="BC238" s="6">
        <f t="shared" si="475"/>
        <v>0</v>
      </c>
      <c r="BD238" s="4" t="s">
        <v>16</v>
      </c>
      <c r="BE238" s="6">
        <f t="shared" si="492"/>
        <v>533</v>
      </c>
      <c r="BF238" s="6">
        <f t="shared" si="505"/>
        <v>0</v>
      </c>
      <c r="BG238" s="6">
        <f t="shared" si="506"/>
        <v>71</v>
      </c>
      <c r="BH238" s="6">
        <f t="shared" si="507"/>
        <v>76</v>
      </c>
      <c r="BI238" s="6">
        <f t="shared" si="508"/>
        <v>81</v>
      </c>
      <c r="BJ238" s="6">
        <f t="shared" si="509"/>
        <v>85</v>
      </c>
      <c r="BK238" s="6">
        <f t="shared" si="510"/>
        <v>94</v>
      </c>
      <c r="BL238" s="6">
        <f t="shared" si="511"/>
        <v>114</v>
      </c>
      <c r="BM238" s="4" t="s">
        <v>19</v>
      </c>
      <c r="BN238" s="6">
        <f t="shared" si="476"/>
        <v>26140</v>
      </c>
      <c r="BO238" s="6">
        <f t="shared" si="477"/>
        <v>0</v>
      </c>
      <c r="BP238" s="6">
        <f t="shared" si="478"/>
        <v>710</v>
      </c>
      <c r="BQ238" s="6">
        <f t="shared" si="479"/>
        <v>760</v>
      </c>
      <c r="BR238" s="6">
        <f t="shared" si="480"/>
        <v>1620</v>
      </c>
      <c r="BS238" s="6">
        <f t="shared" si="481"/>
        <v>4250</v>
      </c>
      <c r="BT238" s="6">
        <f t="shared" si="482"/>
        <v>18800</v>
      </c>
      <c r="BU238" s="6">
        <f t="shared" si="483"/>
        <v>0</v>
      </c>
    </row>
    <row r="239" spans="2:73" ht="18.75" x14ac:dyDescent="0.4">
      <c r="B239" s="147" t="s">
        <v>36</v>
      </c>
      <c r="C239" s="148"/>
      <c r="D239" s="3">
        <f t="shared" si="493"/>
        <v>10</v>
      </c>
      <c r="E239" s="3">
        <f t="shared" si="494"/>
        <v>20</v>
      </c>
      <c r="F239" s="3">
        <f t="shared" si="495"/>
        <v>30</v>
      </c>
      <c r="G239" s="3">
        <f t="shared" si="496"/>
        <v>50</v>
      </c>
      <c r="H239" s="3">
        <f t="shared" si="497"/>
        <v>70</v>
      </c>
      <c r="I239" s="3" t="str">
        <f t="shared" si="450"/>
        <v>71以上</v>
      </c>
      <c r="J239" s="3" t="str">
        <f t="shared" si="498"/>
        <v>101以上</v>
      </c>
      <c r="K239" s="3" t="s">
        <v>20</v>
      </c>
      <c r="L239" s="5">
        <f t="shared" si="452"/>
        <v>57007</v>
      </c>
      <c r="M239" s="6">
        <f t="shared" si="453"/>
        <v>10</v>
      </c>
      <c r="N239" s="6">
        <f t="shared" si="454"/>
        <v>10</v>
      </c>
      <c r="O239" s="6">
        <f t="shared" si="455"/>
        <v>10</v>
      </c>
      <c r="P239" s="6">
        <f t="shared" si="456"/>
        <v>20</v>
      </c>
      <c r="Q239" s="6">
        <f t="shared" si="457"/>
        <v>20</v>
      </c>
      <c r="R239" s="6">
        <f t="shared" si="458"/>
        <v>240</v>
      </c>
      <c r="S239" s="6">
        <f t="shared" si="459"/>
        <v>210</v>
      </c>
      <c r="T239" s="4" t="s">
        <v>16</v>
      </c>
      <c r="U239" s="6">
        <f t="shared" si="484"/>
        <v>357</v>
      </c>
      <c r="V239" s="6">
        <f t="shared" si="485"/>
        <v>79</v>
      </c>
      <c r="W239" s="6">
        <f t="shared" si="486"/>
        <v>100</v>
      </c>
      <c r="X239" s="6">
        <f t="shared" si="487"/>
        <v>118</v>
      </c>
      <c r="Y239" s="6">
        <f t="shared" si="488"/>
        <v>140</v>
      </c>
      <c r="Z239" s="6">
        <f t="shared" si="489"/>
        <v>168</v>
      </c>
      <c r="AA239" s="6">
        <f t="shared" si="490"/>
        <v>198</v>
      </c>
      <c r="AB239" s="6">
        <f t="shared" si="491"/>
        <v>0</v>
      </c>
      <c r="AC239" s="4" t="s">
        <v>19</v>
      </c>
      <c r="AD239" s="6">
        <f t="shared" si="460"/>
        <v>56650</v>
      </c>
      <c r="AE239" s="6">
        <f t="shared" si="461"/>
        <v>790</v>
      </c>
      <c r="AF239" s="6">
        <f t="shared" si="462"/>
        <v>1000</v>
      </c>
      <c r="AG239" s="6">
        <f t="shared" si="463"/>
        <v>1180</v>
      </c>
      <c r="AH239" s="6">
        <f t="shared" si="464"/>
        <v>2800</v>
      </c>
      <c r="AI239" s="6">
        <f t="shared" si="465"/>
        <v>3360</v>
      </c>
      <c r="AJ239" s="6">
        <f t="shared" si="466"/>
        <v>47520</v>
      </c>
      <c r="AK239" s="6">
        <f t="shared" si="467"/>
        <v>0</v>
      </c>
      <c r="AL239" s="172" t="s">
        <v>37</v>
      </c>
      <c r="AM239" s="172"/>
      <c r="AN239" s="3">
        <f t="shared" si="499"/>
        <v>10</v>
      </c>
      <c r="AO239" s="3">
        <f t="shared" si="500"/>
        <v>20</v>
      </c>
      <c r="AP239" s="3">
        <f t="shared" si="501"/>
        <v>30</v>
      </c>
      <c r="AQ239" s="3">
        <f t="shared" si="502"/>
        <v>50</v>
      </c>
      <c r="AR239" s="3">
        <f t="shared" si="503"/>
        <v>100</v>
      </c>
      <c r="AS239" s="3">
        <f t="shared" si="504"/>
        <v>500</v>
      </c>
      <c r="AT239" s="3" t="str">
        <f t="shared" si="451"/>
        <v>501以上</v>
      </c>
      <c r="AU239" s="3" t="s">
        <v>33</v>
      </c>
      <c r="AV239" s="5">
        <f t="shared" si="468"/>
        <v>27613</v>
      </c>
      <c r="AW239" s="6">
        <f t="shared" si="469"/>
        <v>10</v>
      </c>
      <c r="AX239" s="6">
        <f t="shared" si="470"/>
        <v>10</v>
      </c>
      <c r="AY239" s="6">
        <f t="shared" si="471"/>
        <v>10</v>
      </c>
      <c r="AZ239" s="6">
        <f t="shared" si="472"/>
        <v>20</v>
      </c>
      <c r="BA239" s="6">
        <f t="shared" si="473"/>
        <v>50</v>
      </c>
      <c r="BB239" s="6">
        <f t="shared" si="474"/>
        <v>210</v>
      </c>
      <c r="BC239" s="6">
        <f t="shared" si="475"/>
        <v>0</v>
      </c>
      <c r="BD239" s="4" t="s">
        <v>16</v>
      </c>
      <c r="BE239" s="6">
        <f t="shared" si="492"/>
        <v>533</v>
      </c>
      <c r="BF239" s="6">
        <f t="shared" si="505"/>
        <v>0</v>
      </c>
      <c r="BG239" s="6">
        <f t="shared" si="506"/>
        <v>71</v>
      </c>
      <c r="BH239" s="6">
        <f t="shared" si="507"/>
        <v>76</v>
      </c>
      <c r="BI239" s="6">
        <f t="shared" si="508"/>
        <v>81</v>
      </c>
      <c r="BJ239" s="6">
        <f t="shared" si="509"/>
        <v>85</v>
      </c>
      <c r="BK239" s="6">
        <f t="shared" si="510"/>
        <v>94</v>
      </c>
      <c r="BL239" s="6">
        <f t="shared" si="511"/>
        <v>114</v>
      </c>
      <c r="BM239" s="4" t="s">
        <v>19</v>
      </c>
      <c r="BN239" s="6">
        <f t="shared" si="476"/>
        <v>27080</v>
      </c>
      <c r="BO239" s="6">
        <f t="shared" si="477"/>
        <v>0</v>
      </c>
      <c r="BP239" s="6">
        <f t="shared" si="478"/>
        <v>710</v>
      </c>
      <c r="BQ239" s="6">
        <f t="shared" si="479"/>
        <v>760</v>
      </c>
      <c r="BR239" s="6">
        <f t="shared" si="480"/>
        <v>1620</v>
      </c>
      <c r="BS239" s="6">
        <f t="shared" si="481"/>
        <v>4250</v>
      </c>
      <c r="BT239" s="6">
        <f t="shared" si="482"/>
        <v>19740</v>
      </c>
      <c r="BU239" s="6">
        <f t="shared" si="483"/>
        <v>0</v>
      </c>
    </row>
    <row r="240" spans="2:73" ht="18.75" x14ac:dyDescent="0.4">
      <c r="B240" s="147" t="s">
        <v>36</v>
      </c>
      <c r="C240" s="148"/>
      <c r="D240" s="3">
        <f t="shared" si="493"/>
        <v>10</v>
      </c>
      <c r="E240" s="3">
        <f t="shared" si="494"/>
        <v>20</v>
      </c>
      <c r="F240" s="3">
        <f t="shared" si="495"/>
        <v>30</v>
      </c>
      <c r="G240" s="3">
        <f t="shared" si="496"/>
        <v>50</v>
      </c>
      <c r="H240" s="3">
        <f t="shared" si="497"/>
        <v>70</v>
      </c>
      <c r="I240" s="3" t="str">
        <f t="shared" si="450"/>
        <v>71以上</v>
      </c>
      <c r="J240" s="3" t="str">
        <f t="shared" si="498"/>
        <v>101以上</v>
      </c>
      <c r="K240" s="3" t="s">
        <v>20</v>
      </c>
      <c r="L240" s="5">
        <f t="shared" si="452"/>
        <v>58987</v>
      </c>
      <c r="M240" s="6">
        <f t="shared" si="453"/>
        <v>10</v>
      </c>
      <c r="N240" s="6">
        <f t="shared" si="454"/>
        <v>10</v>
      </c>
      <c r="O240" s="6">
        <f t="shared" si="455"/>
        <v>10</v>
      </c>
      <c r="P240" s="6">
        <f t="shared" si="456"/>
        <v>20</v>
      </c>
      <c r="Q240" s="6">
        <f t="shared" si="457"/>
        <v>20</v>
      </c>
      <c r="R240" s="6">
        <f t="shared" si="458"/>
        <v>250</v>
      </c>
      <c r="S240" s="6">
        <f t="shared" si="459"/>
        <v>220</v>
      </c>
      <c r="T240" s="4" t="s">
        <v>16</v>
      </c>
      <c r="U240" s="6">
        <f t="shared" si="484"/>
        <v>357</v>
      </c>
      <c r="V240" s="6">
        <f t="shared" si="485"/>
        <v>79</v>
      </c>
      <c r="W240" s="6">
        <f t="shared" si="486"/>
        <v>100</v>
      </c>
      <c r="X240" s="6">
        <f t="shared" si="487"/>
        <v>118</v>
      </c>
      <c r="Y240" s="6">
        <f t="shared" si="488"/>
        <v>140</v>
      </c>
      <c r="Z240" s="6">
        <f t="shared" si="489"/>
        <v>168</v>
      </c>
      <c r="AA240" s="6">
        <f t="shared" si="490"/>
        <v>198</v>
      </c>
      <c r="AB240" s="6">
        <f t="shared" si="491"/>
        <v>0</v>
      </c>
      <c r="AC240" s="4" t="s">
        <v>19</v>
      </c>
      <c r="AD240" s="6">
        <f t="shared" si="460"/>
        <v>58630</v>
      </c>
      <c r="AE240" s="6">
        <f t="shared" si="461"/>
        <v>790</v>
      </c>
      <c r="AF240" s="6">
        <f t="shared" si="462"/>
        <v>1000</v>
      </c>
      <c r="AG240" s="6">
        <f t="shared" si="463"/>
        <v>1180</v>
      </c>
      <c r="AH240" s="6">
        <f t="shared" si="464"/>
        <v>2800</v>
      </c>
      <c r="AI240" s="6">
        <f t="shared" si="465"/>
        <v>3360</v>
      </c>
      <c r="AJ240" s="6">
        <f t="shared" si="466"/>
        <v>49500</v>
      </c>
      <c r="AK240" s="6">
        <f t="shared" si="467"/>
        <v>0</v>
      </c>
      <c r="AL240" s="172" t="s">
        <v>37</v>
      </c>
      <c r="AM240" s="172"/>
      <c r="AN240" s="3">
        <f t="shared" si="499"/>
        <v>10</v>
      </c>
      <c r="AO240" s="3">
        <f t="shared" si="500"/>
        <v>20</v>
      </c>
      <c r="AP240" s="3">
        <f t="shared" si="501"/>
        <v>30</v>
      </c>
      <c r="AQ240" s="3">
        <f t="shared" si="502"/>
        <v>50</v>
      </c>
      <c r="AR240" s="3">
        <f t="shared" si="503"/>
        <v>100</v>
      </c>
      <c r="AS240" s="3">
        <f t="shared" si="504"/>
        <v>500</v>
      </c>
      <c r="AT240" s="3" t="str">
        <f t="shared" si="451"/>
        <v>501以上</v>
      </c>
      <c r="AU240" s="3" t="s">
        <v>33</v>
      </c>
      <c r="AV240" s="5">
        <f t="shared" si="468"/>
        <v>28553</v>
      </c>
      <c r="AW240" s="6">
        <f t="shared" si="469"/>
        <v>10</v>
      </c>
      <c r="AX240" s="6">
        <f t="shared" si="470"/>
        <v>10</v>
      </c>
      <c r="AY240" s="6">
        <f t="shared" si="471"/>
        <v>10</v>
      </c>
      <c r="AZ240" s="6">
        <f t="shared" si="472"/>
        <v>20</v>
      </c>
      <c r="BA240" s="6">
        <f t="shared" si="473"/>
        <v>50</v>
      </c>
      <c r="BB240" s="6">
        <f t="shared" si="474"/>
        <v>220</v>
      </c>
      <c r="BC240" s="6">
        <f t="shared" si="475"/>
        <v>0</v>
      </c>
      <c r="BD240" s="4" t="s">
        <v>16</v>
      </c>
      <c r="BE240" s="6">
        <f t="shared" si="492"/>
        <v>533</v>
      </c>
      <c r="BF240" s="6">
        <f t="shared" si="505"/>
        <v>0</v>
      </c>
      <c r="BG240" s="6">
        <f t="shared" si="506"/>
        <v>71</v>
      </c>
      <c r="BH240" s="6">
        <f t="shared" si="507"/>
        <v>76</v>
      </c>
      <c r="BI240" s="6">
        <f t="shared" si="508"/>
        <v>81</v>
      </c>
      <c r="BJ240" s="6">
        <f t="shared" si="509"/>
        <v>85</v>
      </c>
      <c r="BK240" s="6">
        <f t="shared" si="510"/>
        <v>94</v>
      </c>
      <c r="BL240" s="6">
        <f t="shared" si="511"/>
        <v>114</v>
      </c>
      <c r="BM240" s="4" t="s">
        <v>19</v>
      </c>
      <c r="BN240" s="6">
        <f t="shared" si="476"/>
        <v>28020</v>
      </c>
      <c r="BO240" s="6">
        <f t="shared" si="477"/>
        <v>0</v>
      </c>
      <c r="BP240" s="6">
        <f t="shared" si="478"/>
        <v>710</v>
      </c>
      <c r="BQ240" s="6">
        <f t="shared" si="479"/>
        <v>760</v>
      </c>
      <c r="BR240" s="6">
        <f t="shared" si="480"/>
        <v>1620</v>
      </c>
      <c r="BS240" s="6">
        <f t="shared" si="481"/>
        <v>4250</v>
      </c>
      <c r="BT240" s="6">
        <f t="shared" si="482"/>
        <v>20680</v>
      </c>
      <c r="BU240" s="6">
        <f t="shared" si="483"/>
        <v>0</v>
      </c>
    </row>
    <row r="241" spans="2:73" ht="18.75" x14ac:dyDescent="0.4">
      <c r="B241" s="147" t="s">
        <v>36</v>
      </c>
      <c r="C241" s="148"/>
      <c r="D241" s="3">
        <f t="shared" si="493"/>
        <v>10</v>
      </c>
      <c r="E241" s="3">
        <f t="shared" si="494"/>
        <v>20</v>
      </c>
      <c r="F241" s="3">
        <f t="shared" si="495"/>
        <v>30</v>
      </c>
      <c r="G241" s="3">
        <f t="shared" si="496"/>
        <v>50</v>
      </c>
      <c r="H241" s="3">
        <f t="shared" si="497"/>
        <v>70</v>
      </c>
      <c r="I241" s="3" t="str">
        <f t="shared" si="450"/>
        <v>71以上</v>
      </c>
      <c r="J241" s="3" t="str">
        <f t="shared" si="498"/>
        <v>101以上</v>
      </c>
      <c r="K241" s="3" t="s">
        <v>20</v>
      </c>
      <c r="L241" s="5">
        <f t="shared" si="452"/>
        <v>60967</v>
      </c>
      <c r="M241" s="6">
        <f t="shared" si="453"/>
        <v>10</v>
      </c>
      <c r="N241" s="6">
        <f t="shared" si="454"/>
        <v>10</v>
      </c>
      <c r="O241" s="6">
        <f t="shared" si="455"/>
        <v>10</v>
      </c>
      <c r="P241" s="6">
        <f t="shared" si="456"/>
        <v>20</v>
      </c>
      <c r="Q241" s="6">
        <f t="shared" si="457"/>
        <v>20</v>
      </c>
      <c r="R241" s="6">
        <f t="shared" si="458"/>
        <v>260</v>
      </c>
      <c r="S241" s="6">
        <f t="shared" si="459"/>
        <v>230</v>
      </c>
      <c r="T241" s="4" t="s">
        <v>16</v>
      </c>
      <c r="U241" s="6">
        <f t="shared" si="484"/>
        <v>357</v>
      </c>
      <c r="V241" s="6">
        <f t="shared" si="485"/>
        <v>79</v>
      </c>
      <c r="W241" s="6">
        <f t="shared" si="486"/>
        <v>100</v>
      </c>
      <c r="X241" s="6">
        <f t="shared" si="487"/>
        <v>118</v>
      </c>
      <c r="Y241" s="6">
        <f t="shared" si="488"/>
        <v>140</v>
      </c>
      <c r="Z241" s="6">
        <f t="shared" si="489"/>
        <v>168</v>
      </c>
      <c r="AA241" s="6">
        <f t="shared" si="490"/>
        <v>198</v>
      </c>
      <c r="AB241" s="6">
        <f t="shared" si="491"/>
        <v>0</v>
      </c>
      <c r="AC241" s="4" t="s">
        <v>19</v>
      </c>
      <c r="AD241" s="6">
        <f t="shared" si="460"/>
        <v>60610</v>
      </c>
      <c r="AE241" s="6">
        <f t="shared" si="461"/>
        <v>790</v>
      </c>
      <c r="AF241" s="6">
        <f t="shared" si="462"/>
        <v>1000</v>
      </c>
      <c r="AG241" s="6">
        <f t="shared" si="463"/>
        <v>1180</v>
      </c>
      <c r="AH241" s="6">
        <f t="shared" si="464"/>
        <v>2800</v>
      </c>
      <c r="AI241" s="6">
        <f t="shared" si="465"/>
        <v>3360</v>
      </c>
      <c r="AJ241" s="6">
        <f t="shared" si="466"/>
        <v>51480</v>
      </c>
      <c r="AK241" s="6">
        <f t="shared" si="467"/>
        <v>0</v>
      </c>
      <c r="AL241" s="172" t="s">
        <v>37</v>
      </c>
      <c r="AM241" s="172"/>
      <c r="AN241" s="3">
        <f t="shared" si="499"/>
        <v>10</v>
      </c>
      <c r="AO241" s="3">
        <f t="shared" si="500"/>
        <v>20</v>
      </c>
      <c r="AP241" s="3">
        <f t="shared" si="501"/>
        <v>30</v>
      </c>
      <c r="AQ241" s="3">
        <f t="shared" si="502"/>
        <v>50</v>
      </c>
      <c r="AR241" s="3">
        <f t="shared" si="503"/>
        <v>100</v>
      </c>
      <c r="AS241" s="3">
        <f t="shared" si="504"/>
        <v>500</v>
      </c>
      <c r="AT241" s="3" t="str">
        <f t="shared" si="451"/>
        <v>501以上</v>
      </c>
      <c r="AU241" s="3" t="s">
        <v>33</v>
      </c>
      <c r="AV241" s="5">
        <f t="shared" si="468"/>
        <v>29493</v>
      </c>
      <c r="AW241" s="6">
        <f t="shared" si="469"/>
        <v>10</v>
      </c>
      <c r="AX241" s="6">
        <f t="shared" si="470"/>
        <v>10</v>
      </c>
      <c r="AY241" s="6">
        <f t="shared" si="471"/>
        <v>10</v>
      </c>
      <c r="AZ241" s="6">
        <f t="shared" si="472"/>
        <v>20</v>
      </c>
      <c r="BA241" s="6">
        <f t="shared" si="473"/>
        <v>50</v>
      </c>
      <c r="BB241" s="6">
        <f t="shared" si="474"/>
        <v>230</v>
      </c>
      <c r="BC241" s="6">
        <f t="shared" si="475"/>
        <v>0</v>
      </c>
      <c r="BD241" s="4" t="s">
        <v>16</v>
      </c>
      <c r="BE241" s="6">
        <f t="shared" si="492"/>
        <v>533</v>
      </c>
      <c r="BF241" s="6">
        <f t="shared" si="505"/>
        <v>0</v>
      </c>
      <c r="BG241" s="6">
        <f t="shared" si="506"/>
        <v>71</v>
      </c>
      <c r="BH241" s="6">
        <f t="shared" si="507"/>
        <v>76</v>
      </c>
      <c r="BI241" s="6">
        <f t="shared" si="508"/>
        <v>81</v>
      </c>
      <c r="BJ241" s="6">
        <f t="shared" si="509"/>
        <v>85</v>
      </c>
      <c r="BK241" s="6">
        <f t="shared" si="510"/>
        <v>94</v>
      </c>
      <c r="BL241" s="6">
        <f t="shared" si="511"/>
        <v>114</v>
      </c>
      <c r="BM241" s="4" t="s">
        <v>19</v>
      </c>
      <c r="BN241" s="6">
        <f t="shared" si="476"/>
        <v>28960</v>
      </c>
      <c r="BO241" s="6">
        <f t="shared" si="477"/>
        <v>0</v>
      </c>
      <c r="BP241" s="6">
        <f t="shared" si="478"/>
        <v>710</v>
      </c>
      <c r="BQ241" s="6">
        <f t="shared" si="479"/>
        <v>760</v>
      </c>
      <c r="BR241" s="6">
        <f t="shared" si="480"/>
        <v>1620</v>
      </c>
      <c r="BS241" s="6">
        <f t="shared" si="481"/>
        <v>4250</v>
      </c>
      <c r="BT241" s="6">
        <f t="shared" si="482"/>
        <v>21620</v>
      </c>
      <c r="BU241" s="6">
        <f t="shared" si="483"/>
        <v>0</v>
      </c>
    </row>
    <row r="242" spans="2:73" ht="18.75" x14ac:dyDescent="0.4">
      <c r="B242" s="147" t="s">
        <v>36</v>
      </c>
      <c r="C242" s="148"/>
      <c r="D242" s="3">
        <f t="shared" si="493"/>
        <v>10</v>
      </c>
      <c r="E242" s="3">
        <f t="shared" si="494"/>
        <v>20</v>
      </c>
      <c r="F242" s="3">
        <f t="shared" si="495"/>
        <v>30</v>
      </c>
      <c r="G242" s="3">
        <f t="shared" si="496"/>
        <v>50</v>
      </c>
      <c r="H242" s="3">
        <f t="shared" si="497"/>
        <v>70</v>
      </c>
      <c r="I242" s="3" t="str">
        <f t="shared" si="450"/>
        <v>71以上</v>
      </c>
      <c r="J242" s="3" t="str">
        <f t="shared" si="498"/>
        <v>101以上</v>
      </c>
      <c r="K242" s="3" t="s">
        <v>20</v>
      </c>
      <c r="L242" s="5">
        <f t="shared" si="452"/>
        <v>62947</v>
      </c>
      <c r="M242" s="6">
        <f t="shared" si="453"/>
        <v>10</v>
      </c>
      <c r="N242" s="6">
        <f t="shared" si="454"/>
        <v>10</v>
      </c>
      <c r="O242" s="6">
        <f t="shared" si="455"/>
        <v>10</v>
      </c>
      <c r="P242" s="6">
        <f t="shared" si="456"/>
        <v>20</v>
      </c>
      <c r="Q242" s="6">
        <f t="shared" si="457"/>
        <v>20</v>
      </c>
      <c r="R242" s="6">
        <f t="shared" si="458"/>
        <v>270</v>
      </c>
      <c r="S242" s="6">
        <f t="shared" si="459"/>
        <v>240</v>
      </c>
      <c r="T242" s="4" t="s">
        <v>16</v>
      </c>
      <c r="U242" s="6">
        <f t="shared" si="484"/>
        <v>357</v>
      </c>
      <c r="V242" s="6">
        <f t="shared" si="485"/>
        <v>79</v>
      </c>
      <c r="W242" s="6">
        <f t="shared" si="486"/>
        <v>100</v>
      </c>
      <c r="X242" s="6">
        <f t="shared" si="487"/>
        <v>118</v>
      </c>
      <c r="Y242" s="6">
        <f t="shared" si="488"/>
        <v>140</v>
      </c>
      <c r="Z242" s="6">
        <f t="shared" si="489"/>
        <v>168</v>
      </c>
      <c r="AA242" s="6">
        <f t="shared" si="490"/>
        <v>198</v>
      </c>
      <c r="AB242" s="6">
        <f t="shared" si="491"/>
        <v>0</v>
      </c>
      <c r="AC242" s="4" t="s">
        <v>19</v>
      </c>
      <c r="AD242" s="6">
        <f t="shared" si="460"/>
        <v>62590</v>
      </c>
      <c r="AE242" s="6">
        <f t="shared" si="461"/>
        <v>790</v>
      </c>
      <c r="AF242" s="6">
        <f t="shared" si="462"/>
        <v>1000</v>
      </c>
      <c r="AG242" s="6">
        <f t="shared" si="463"/>
        <v>1180</v>
      </c>
      <c r="AH242" s="6">
        <f t="shared" si="464"/>
        <v>2800</v>
      </c>
      <c r="AI242" s="6">
        <f t="shared" si="465"/>
        <v>3360</v>
      </c>
      <c r="AJ242" s="6">
        <f t="shared" si="466"/>
        <v>53460</v>
      </c>
      <c r="AK242" s="6">
        <f t="shared" si="467"/>
        <v>0</v>
      </c>
      <c r="AL242" s="172" t="s">
        <v>37</v>
      </c>
      <c r="AM242" s="172"/>
      <c r="AN242" s="3">
        <f t="shared" si="499"/>
        <v>10</v>
      </c>
      <c r="AO242" s="3">
        <f t="shared" si="500"/>
        <v>20</v>
      </c>
      <c r="AP242" s="3">
        <f t="shared" si="501"/>
        <v>30</v>
      </c>
      <c r="AQ242" s="3">
        <f t="shared" si="502"/>
        <v>50</v>
      </c>
      <c r="AR242" s="3">
        <f t="shared" si="503"/>
        <v>100</v>
      </c>
      <c r="AS242" s="3">
        <f t="shared" si="504"/>
        <v>500</v>
      </c>
      <c r="AT242" s="3" t="str">
        <f t="shared" si="451"/>
        <v>501以上</v>
      </c>
      <c r="AU242" s="3" t="s">
        <v>33</v>
      </c>
      <c r="AV242" s="5">
        <f t="shared" si="468"/>
        <v>30433</v>
      </c>
      <c r="AW242" s="6">
        <f t="shared" si="469"/>
        <v>10</v>
      </c>
      <c r="AX242" s="6">
        <f t="shared" si="470"/>
        <v>10</v>
      </c>
      <c r="AY242" s="6">
        <f t="shared" si="471"/>
        <v>10</v>
      </c>
      <c r="AZ242" s="6">
        <f t="shared" si="472"/>
        <v>20</v>
      </c>
      <c r="BA242" s="6">
        <f t="shared" si="473"/>
        <v>50</v>
      </c>
      <c r="BB242" s="6">
        <f t="shared" si="474"/>
        <v>240</v>
      </c>
      <c r="BC242" s="6">
        <f t="shared" si="475"/>
        <v>0</v>
      </c>
      <c r="BD242" s="4" t="s">
        <v>16</v>
      </c>
      <c r="BE242" s="6">
        <f t="shared" si="492"/>
        <v>533</v>
      </c>
      <c r="BF242" s="6">
        <f t="shared" si="505"/>
        <v>0</v>
      </c>
      <c r="BG242" s="6">
        <f t="shared" si="506"/>
        <v>71</v>
      </c>
      <c r="BH242" s="6">
        <f t="shared" si="507"/>
        <v>76</v>
      </c>
      <c r="BI242" s="6">
        <f t="shared" si="508"/>
        <v>81</v>
      </c>
      <c r="BJ242" s="6">
        <f t="shared" si="509"/>
        <v>85</v>
      </c>
      <c r="BK242" s="6">
        <f t="shared" si="510"/>
        <v>94</v>
      </c>
      <c r="BL242" s="6">
        <f t="shared" si="511"/>
        <v>114</v>
      </c>
      <c r="BM242" s="4" t="s">
        <v>19</v>
      </c>
      <c r="BN242" s="6">
        <f t="shared" si="476"/>
        <v>29900</v>
      </c>
      <c r="BO242" s="6">
        <f t="shared" si="477"/>
        <v>0</v>
      </c>
      <c r="BP242" s="6">
        <f t="shared" si="478"/>
        <v>710</v>
      </c>
      <c r="BQ242" s="6">
        <f t="shared" si="479"/>
        <v>760</v>
      </c>
      <c r="BR242" s="6">
        <f t="shared" si="480"/>
        <v>1620</v>
      </c>
      <c r="BS242" s="6">
        <f t="shared" si="481"/>
        <v>4250</v>
      </c>
      <c r="BT242" s="6">
        <f t="shared" si="482"/>
        <v>22560</v>
      </c>
      <c r="BU242" s="6">
        <f t="shared" si="483"/>
        <v>0</v>
      </c>
    </row>
    <row r="243" spans="2:73" ht="18.75" x14ac:dyDescent="0.4">
      <c r="B243" s="147" t="s">
        <v>36</v>
      </c>
      <c r="C243" s="148"/>
      <c r="D243" s="3">
        <f t="shared" si="493"/>
        <v>10</v>
      </c>
      <c r="E243" s="3">
        <f t="shared" si="494"/>
        <v>20</v>
      </c>
      <c r="F243" s="3">
        <f t="shared" si="495"/>
        <v>30</v>
      </c>
      <c r="G243" s="3">
        <f t="shared" si="496"/>
        <v>50</v>
      </c>
      <c r="H243" s="3">
        <f t="shared" si="497"/>
        <v>70</v>
      </c>
      <c r="I243" s="3" t="str">
        <f t="shared" si="450"/>
        <v>71以上</v>
      </c>
      <c r="J243" s="3" t="str">
        <f t="shared" si="498"/>
        <v>101以上</v>
      </c>
      <c r="K243" s="3" t="s">
        <v>20</v>
      </c>
      <c r="L243" s="5">
        <f t="shared" si="452"/>
        <v>64927</v>
      </c>
      <c r="M243" s="6">
        <f t="shared" si="453"/>
        <v>10</v>
      </c>
      <c r="N243" s="6">
        <f t="shared" si="454"/>
        <v>10</v>
      </c>
      <c r="O243" s="6">
        <f t="shared" si="455"/>
        <v>10</v>
      </c>
      <c r="P243" s="6">
        <f t="shared" si="456"/>
        <v>20</v>
      </c>
      <c r="Q243" s="6">
        <f t="shared" si="457"/>
        <v>20</v>
      </c>
      <c r="R243" s="6">
        <f t="shared" si="458"/>
        <v>280</v>
      </c>
      <c r="S243" s="6">
        <f t="shared" si="459"/>
        <v>250</v>
      </c>
      <c r="T243" s="4" t="s">
        <v>16</v>
      </c>
      <c r="U243" s="6">
        <f t="shared" si="484"/>
        <v>357</v>
      </c>
      <c r="V243" s="6">
        <f t="shared" si="485"/>
        <v>79</v>
      </c>
      <c r="W243" s="6">
        <f t="shared" si="486"/>
        <v>100</v>
      </c>
      <c r="X243" s="6">
        <f t="shared" si="487"/>
        <v>118</v>
      </c>
      <c r="Y243" s="6">
        <f t="shared" si="488"/>
        <v>140</v>
      </c>
      <c r="Z243" s="6">
        <f t="shared" si="489"/>
        <v>168</v>
      </c>
      <c r="AA243" s="6">
        <f t="shared" si="490"/>
        <v>198</v>
      </c>
      <c r="AB243" s="6">
        <f t="shared" si="491"/>
        <v>0</v>
      </c>
      <c r="AC243" s="4" t="s">
        <v>19</v>
      </c>
      <c r="AD243" s="6">
        <f t="shared" si="460"/>
        <v>64570</v>
      </c>
      <c r="AE243" s="6">
        <f t="shared" si="461"/>
        <v>790</v>
      </c>
      <c r="AF243" s="6">
        <f t="shared" si="462"/>
        <v>1000</v>
      </c>
      <c r="AG243" s="6">
        <f t="shared" si="463"/>
        <v>1180</v>
      </c>
      <c r="AH243" s="6">
        <f t="shared" si="464"/>
        <v>2800</v>
      </c>
      <c r="AI243" s="6">
        <f t="shared" si="465"/>
        <v>3360</v>
      </c>
      <c r="AJ243" s="6">
        <f t="shared" si="466"/>
        <v>55440</v>
      </c>
      <c r="AK243" s="6">
        <f t="shared" si="467"/>
        <v>0</v>
      </c>
      <c r="AL243" s="172" t="s">
        <v>37</v>
      </c>
      <c r="AM243" s="172"/>
      <c r="AN243" s="3">
        <f t="shared" si="499"/>
        <v>10</v>
      </c>
      <c r="AO243" s="3">
        <f t="shared" si="500"/>
        <v>20</v>
      </c>
      <c r="AP243" s="3">
        <f t="shared" si="501"/>
        <v>30</v>
      </c>
      <c r="AQ243" s="3">
        <f t="shared" si="502"/>
        <v>50</v>
      </c>
      <c r="AR243" s="3">
        <f t="shared" si="503"/>
        <v>100</v>
      </c>
      <c r="AS243" s="3">
        <f t="shared" si="504"/>
        <v>500</v>
      </c>
      <c r="AT243" s="3" t="str">
        <f t="shared" si="451"/>
        <v>501以上</v>
      </c>
      <c r="AU243" s="3" t="s">
        <v>33</v>
      </c>
      <c r="AV243" s="5">
        <f t="shared" si="468"/>
        <v>31373</v>
      </c>
      <c r="AW243" s="6">
        <f t="shared" si="469"/>
        <v>10</v>
      </c>
      <c r="AX243" s="6">
        <f t="shared" si="470"/>
        <v>10</v>
      </c>
      <c r="AY243" s="6">
        <f t="shared" si="471"/>
        <v>10</v>
      </c>
      <c r="AZ243" s="6">
        <f t="shared" si="472"/>
        <v>20</v>
      </c>
      <c r="BA243" s="6">
        <f t="shared" si="473"/>
        <v>50</v>
      </c>
      <c r="BB243" s="6">
        <f t="shared" si="474"/>
        <v>250</v>
      </c>
      <c r="BC243" s="6">
        <f t="shared" si="475"/>
        <v>0</v>
      </c>
      <c r="BD243" s="4" t="s">
        <v>16</v>
      </c>
      <c r="BE243" s="6">
        <f t="shared" si="492"/>
        <v>533</v>
      </c>
      <c r="BF243" s="6">
        <f t="shared" si="505"/>
        <v>0</v>
      </c>
      <c r="BG243" s="6">
        <f t="shared" si="506"/>
        <v>71</v>
      </c>
      <c r="BH243" s="6">
        <f t="shared" si="507"/>
        <v>76</v>
      </c>
      <c r="BI243" s="6">
        <f t="shared" si="508"/>
        <v>81</v>
      </c>
      <c r="BJ243" s="6">
        <f t="shared" si="509"/>
        <v>85</v>
      </c>
      <c r="BK243" s="6">
        <f t="shared" si="510"/>
        <v>94</v>
      </c>
      <c r="BL243" s="6">
        <f t="shared" si="511"/>
        <v>114</v>
      </c>
      <c r="BM243" s="4" t="s">
        <v>19</v>
      </c>
      <c r="BN243" s="6">
        <f t="shared" si="476"/>
        <v>30840</v>
      </c>
      <c r="BO243" s="6">
        <f t="shared" si="477"/>
        <v>0</v>
      </c>
      <c r="BP243" s="6">
        <f t="shared" si="478"/>
        <v>710</v>
      </c>
      <c r="BQ243" s="6">
        <f t="shared" si="479"/>
        <v>760</v>
      </c>
      <c r="BR243" s="6">
        <f t="shared" si="480"/>
        <v>1620</v>
      </c>
      <c r="BS243" s="6">
        <f t="shared" si="481"/>
        <v>4250</v>
      </c>
      <c r="BT243" s="6">
        <f t="shared" si="482"/>
        <v>23500</v>
      </c>
      <c r="BU243" s="6">
        <f t="shared" si="483"/>
        <v>0</v>
      </c>
    </row>
    <row r="244" spans="2:73" ht="18.75" x14ac:dyDescent="0.4">
      <c r="B244" s="147" t="s">
        <v>36</v>
      </c>
      <c r="C244" s="148"/>
      <c r="D244" s="3">
        <f t="shared" si="493"/>
        <v>10</v>
      </c>
      <c r="E244" s="3">
        <f t="shared" si="494"/>
        <v>20</v>
      </c>
      <c r="F244" s="3">
        <f t="shared" si="495"/>
        <v>30</v>
      </c>
      <c r="G244" s="3">
        <f t="shared" si="496"/>
        <v>50</v>
      </c>
      <c r="H244" s="3">
        <f t="shared" si="497"/>
        <v>70</v>
      </c>
      <c r="I244" s="3" t="str">
        <f t="shared" si="450"/>
        <v>71以上</v>
      </c>
      <c r="J244" s="3" t="str">
        <f t="shared" si="498"/>
        <v>101以上</v>
      </c>
      <c r="K244" s="3" t="s">
        <v>20</v>
      </c>
      <c r="L244" s="5">
        <f t="shared" si="452"/>
        <v>66907</v>
      </c>
      <c r="M244" s="6">
        <f t="shared" si="453"/>
        <v>10</v>
      </c>
      <c r="N244" s="6">
        <f t="shared" si="454"/>
        <v>10</v>
      </c>
      <c r="O244" s="6">
        <f t="shared" si="455"/>
        <v>10</v>
      </c>
      <c r="P244" s="6">
        <f t="shared" si="456"/>
        <v>20</v>
      </c>
      <c r="Q244" s="6">
        <f t="shared" si="457"/>
        <v>20</v>
      </c>
      <c r="R244" s="6">
        <f t="shared" si="458"/>
        <v>290</v>
      </c>
      <c r="S244" s="6">
        <f t="shared" si="459"/>
        <v>260</v>
      </c>
      <c r="T244" s="4" t="s">
        <v>16</v>
      </c>
      <c r="U244" s="6">
        <f t="shared" si="484"/>
        <v>357</v>
      </c>
      <c r="V244" s="6">
        <f t="shared" si="485"/>
        <v>79</v>
      </c>
      <c r="W244" s="6">
        <f t="shared" si="486"/>
        <v>100</v>
      </c>
      <c r="X244" s="6">
        <f t="shared" si="487"/>
        <v>118</v>
      </c>
      <c r="Y244" s="6">
        <f t="shared" si="488"/>
        <v>140</v>
      </c>
      <c r="Z244" s="6">
        <f t="shared" si="489"/>
        <v>168</v>
      </c>
      <c r="AA244" s="6">
        <f t="shared" si="490"/>
        <v>198</v>
      </c>
      <c r="AB244" s="6">
        <f t="shared" si="491"/>
        <v>0</v>
      </c>
      <c r="AC244" s="4" t="s">
        <v>19</v>
      </c>
      <c r="AD244" s="6">
        <f t="shared" si="460"/>
        <v>66550</v>
      </c>
      <c r="AE244" s="6">
        <f t="shared" si="461"/>
        <v>790</v>
      </c>
      <c r="AF244" s="6">
        <f t="shared" si="462"/>
        <v>1000</v>
      </c>
      <c r="AG244" s="6">
        <f t="shared" si="463"/>
        <v>1180</v>
      </c>
      <c r="AH244" s="6">
        <f t="shared" si="464"/>
        <v>2800</v>
      </c>
      <c r="AI244" s="6">
        <f t="shared" si="465"/>
        <v>3360</v>
      </c>
      <c r="AJ244" s="6">
        <f t="shared" si="466"/>
        <v>57420</v>
      </c>
      <c r="AK244" s="6">
        <f t="shared" si="467"/>
        <v>0</v>
      </c>
      <c r="AL244" s="172" t="s">
        <v>37</v>
      </c>
      <c r="AM244" s="172"/>
      <c r="AN244" s="3">
        <f t="shared" si="499"/>
        <v>10</v>
      </c>
      <c r="AO244" s="3">
        <f t="shared" si="500"/>
        <v>20</v>
      </c>
      <c r="AP244" s="3">
        <f t="shared" si="501"/>
        <v>30</v>
      </c>
      <c r="AQ244" s="3">
        <f t="shared" si="502"/>
        <v>50</v>
      </c>
      <c r="AR244" s="3">
        <f t="shared" si="503"/>
        <v>100</v>
      </c>
      <c r="AS244" s="3">
        <f t="shared" si="504"/>
        <v>500</v>
      </c>
      <c r="AT244" s="3" t="str">
        <f t="shared" si="451"/>
        <v>501以上</v>
      </c>
      <c r="AU244" s="3" t="s">
        <v>33</v>
      </c>
      <c r="AV244" s="5">
        <f t="shared" si="468"/>
        <v>32313</v>
      </c>
      <c r="AW244" s="6">
        <f t="shared" si="469"/>
        <v>10</v>
      </c>
      <c r="AX244" s="6">
        <f t="shared" si="470"/>
        <v>10</v>
      </c>
      <c r="AY244" s="6">
        <f t="shared" si="471"/>
        <v>10</v>
      </c>
      <c r="AZ244" s="6">
        <f t="shared" si="472"/>
        <v>20</v>
      </c>
      <c r="BA244" s="6">
        <f t="shared" si="473"/>
        <v>50</v>
      </c>
      <c r="BB244" s="6">
        <f t="shared" si="474"/>
        <v>260</v>
      </c>
      <c r="BC244" s="6">
        <f t="shared" si="475"/>
        <v>0</v>
      </c>
      <c r="BD244" s="4" t="s">
        <v>16</v>
      </c>
      <c r="BE244" s="6">
        <f t="shared" si="492"/>
        <v>533</v>
      </c>
      <c r="BF244" s="6">
        <f t="shared" si="505"/>
        <v>0</v>
      </c>
      <c r="BG244" s="6">
        <f t="shared" si="506"/>
        <v>71</v>
      </c>
      <c r="BH244" s="6">
        <f t="shared" si="507"/>
        <v>76</v>
      </c>
      <c r="BI244" s="6">
        <f t="shared" si="508"/>
        <v>81</v>
      </c>
      <c r="BJ244" s="6">
        <f t="shared" si="509"/>
        <v>85</v>
      </c>
      <c r="BK244" s="6">
        <f t="shared" si="510"/>
        <v>94</v>
      </c>
      <c r="BL244" s="6">
        <f t="shared" si="511"/>
        <v>114</v>
      </c>
      <c r="BM244" s="4" t="s">
        <v>19</v>
      </c>
      <c r="BN244" s="6">
        <f t="shared" si="476"/>
        <v>31780</v>
      </c>
      <c r="BO244" s="6">
        <f t="shared" si="477"/>
        <v>0</v>
      </c>
      <c r="BP244" s="6">
        <f t="shared" si="478"/>
        <v>710</v>
      </c>
      <c r="BQ244" s="6">
        <f t="shared" si="479"/>
        <v>760</v>
      </c>
      <c r="BR244" s="6">
        <f t="shared" si="480"/>
        <v>1620</v>
      </c>
      <c r="BS244" s="6">
        <f t="shared" si="481"/>
        <v>4250</v>
      </c>
      <c r="BT244" s="6">
        <f t="shared" si="482"/>
        <v>24440</v>
      </c>
      <c r="BU244" s="6">
        <f t="shared" si="483"/>
        <v>0</v>
      </c>
    </row>
    <row r="245" spans="2:73" ht="18.75" x14ac:dyDescent="0.4">
      <c r="B245" s="147" t="s">
        <v>36</v>
      </c>
      <c r="C245" s="148"/>
      <c r="D245" s="3">
        <f t="shared" si="493"/>
        <v>10</v>
      </c>
      <c r="E245" s="3">
        <f t="shared" si="494"/>
        <v>20</v>
      </c>
      <c r="F245" s="3">
        <f t="shared" si="495"/>
        <v>30</v>
      </c>
      <c r="G245" s="3">
        <f t="shared" si="496"/>
        <v>50</v>
      </c>
      <c r="H245" s="3">
        <f t="shared" si="497"/>
        <v>70</v>
      </c>
      <c r="I245" s="3" t="str">
        <f t="shared" si="450"/>
        <v>71以上</v>
      </c>
      <c r="J245" s="3" t="str">
        <f t="shared" si="498"/>
        <v>101以上</v>
      </c>
      <c r="K245" s="3" t="s">
        <v>20</v>
      </c>
      <c r="L245" s="5">
        <f t="shared" si="452"/>
        <v>68887</v>
      </c>
      <c r="M245" s="6">
        <f t="shared" si="453"/>
        <v>10</v>
      </c>
      <c r="N245" s="6">
        <f t="shared" si="454"/>
        <v>10</v>
      </c>
      <c r="O245" s="6">
        <f t="shared" si="455"/>
        <v>10</v>
      </c>
      <c r="P245" s="6">
        <f t="shared" si="456"/>
        <v>20</v>
      </c>
      <c r="Q245" s="6">
        <f t="shared" si="457"/>
        <v>20</v>
      </c>
      <c r="R245" s="6">
        <f t="shared" si="458"/>
        <v>300</v>
      </c>
      <c r="S245" s="6">
        <f t="shared" si="459"/>
        <v>270</v>
      </c>
      <c r="T245" s="4" t="s">
        <v>16</v>
      </c>
      <c r="U245" s="6">
        <f t="shared" si="484"/>
        <v>357</v>
      </c>
      <c r="V245" s="6">
        <f t="shared" si="485"/>
        <v>79</v>
      </c>
      <c r="W245" s="6">
        <f t="shared" si="486"/>
        <v>100</v>
      </c>
      <c r="X245" s="6">
        <f t="shared" si="487"/>
        <v>118</v>
      </c>
      <c r="Y245" s="6">
        <f t="shared" si="488"/>
        <v>140</v>
      </c>
      <c r="Z245" s="6">
        <f t="shared" si="489"/>
        <v>168</v>
      </c>
      <c r="AA245" s="6">
        <f t="shared" si="490"/>
        <v>198</v>
      </c>
      <c r="AB245" s="6">
        <f t="shared" si="491"/>
        <v>0</v>
      </c>
      <c r="AC245" s="4" t="s">
        <v>19</v>
      </c>
      <c r="AD245" s="6">
        <f t="shared" si="460"/>
        <v>68530</v>
      </c>
      <c r="AE245" s="6">
        <f t="shared" si="461"/>
        <v>790</v>
      </c>
      <c r="AF245" s="6">
        <f t="shared" si="462"/>
        <v>1000</v>
      </c>
      <c r="AG245" s="6">
        <f t="shared" si="463"/>
        <v>1180</v>
      </c>
      <c r="AH245" s="6">
        <f t="shared" si="464"/>
        <v>2800</v>
      </c>
      <c r="AI245" s="6">
        <f t="shared" si="465"/>
        <v>3360</v>
      </c>
      <c r="AJ245" s="6">
        <f t="shared" si="466"/>
        <v>59400</v>
      </c>
      <c r="AK245" s="6">
        <f t="shared" si="467"/>
        <v>0</v>
      </c>
      <c r="AL245" s="172" t="s">
        <v>37</v>
      </c>
      <c r="AM245" s="172"/>
      <c r="AN245" s="3">
        <f t="shared" si="499"/>
        <v>10</v>
      </c>
      <c r="AO245" s="3">
        <f t="shared" si="500"/>
        <v>20</v>
      </c>
      <c r="AP245" s="3">
        <f t="shared" si="501"/>
        <v>30</v>
      </c>
      <c r="AQ245" s="3">
        <f t="shared" si="502"/>
        <v>50</v>
      </c>
      <c r="AR245" s="3">
        <f t="shared" si="503"/>
        <v>100</v>
      </c>
      <c r="AS245" s="3">
        <f t="shared" si="504"/>
        <v>500</v>
      </c>
      <c r="AT245" s="3" t="str">
        <f t="shared" si="451"/>
        <v>501以上</v>
      </c>
      <c r="AU245" s="3" t="s">
        <v>33</v>
      </c>
      <c r="AV245" s="5">
        <f t="shared" si="468"/>
        <v>33253</v>
      </c>
      <c r="AW245" s="6">
        <f t="shared" si="469"/>
        <v>10</v>
      </c>
      <c r="AX245" s="6">
        <f t="shared" si="470"/>
        <v>10</v>
      </c>
      <c r="AY245" s="6">
        <f t="shared" si="471"/>
        <v>10</v>
      </c>
      <c r="AZ245" s="6">
        <f t="shared" si="472"/>
        <v>20</v>
      </c>
      <c r="BA245" s="6">
        <f t="shared" si="473"/>
        <v>50</v>
      </c>
      <c r="BB245" s="6">
        <f t="shared" si="474"/>
        <v>270</v>
      </c>
      <c r="BC245" s="6">
        <f t="shared" si="475"/>
        <v>0</v>
      </c>
      <c r="BD245" s="4" t="s">
        <v>16</v>
      </c>
      <c r="BE245" s="6">
        <f t="shared" si="492"/>
        <v>533</v>
      </c>
      <c r="BF245" s="6">
        <f t="shared" si="505"/>
        <v>0</v>
      </c>
      <c r="BG245" s="6">
        <f t="shared" si="506"/>
        <v>71</v>
      </c>
      <c r="BH245" s="6">
        <f t="shared" si="507"/>
        <v>76</v>
      </c>
      <c r="BI245" s="6">
        <f t="shared" si="508"/>
        <v>81</v>
      </c>
      <c r="BJ245" s="6">
        <f t="shared" si="509"/>
        <v>85</v>
      </c>
      <c r="BK245" s="6">
        <f t="shared" si="510"/>
        <v>94</v>
      </c>
      <c r="BL245" s="6">
        <f t="shared" si="511"/>
        <v>114</v>
      </c>
      <c r="BM245" s="4" t="s">
        <v>19</v>
      </c>
      <c r="BN245" s="6">
        <f t="shared" si="476"/>
        <v>32720</v>
      </c>
      <c r="BO245" s="6">
        <f t="shared" si="477"/>
        <v>0</v>
      </c>
      <c r="BP245" s="6">
        <f t="shared" si="478"/>
        <v>710</v>
      </c>
      <c r="BQ245" s="6">
        <f t="shared" si="479"/>
        <v>760</v>
      </c>
      <c r="BR245" s="6">
        <f t="shared" si="480"/>
        <v>1620</v>
      </c>
      <c r="BS245" s="6">
        <f t="shared" si="481"/>
        <v>4250</v>
      </c>
      <c r="BT245" s="6">
        <f t="shared" si="482"/>
        <v>25380</v>
      </c>
      <c r="BU245" s="6">
        <f t="shared" si="483"/>
        <v>0</v>
      </c>
    </row>
    <row r="246" spans="2:73" ht="18.75" x14ac:dyDescent="0.4">
      <c r="B246" s="147" t="s">
        <v>36</v>
      </c>
      <c r="C246" s="148"/>
      <c r="D246" s="3">
        <f t="shared" si="493"/>
        <v>10</v>
      </c>
      <c r="E246" s="3">
        <f t="shared" si="494"/>
        <v>20</v>
      </c>
      <c r="F246" s="3">
        <f t="shared" si="495"/>
        <v>30</v>
      </c>
      <c r="G246" s="3">
        <f t="shared" si="496"/>
        <v>50</v>
      </c>
      <c r="H246" s="3">
        <f t="shared" si="497"/>
        <v>70</v>
      </c>
      <c r="I246" s="3" t="str">
        <f t="shared" si="450"/>
        <v>71以上</v>
      </c>
      <c r="J246" s="3" t="str">
        <f t="shared" si="498"/>
        <v>101以上</v>
      </c>
      <c r="K246" s="3" t="s">
        <v>20</v>
      </c>
      <c r="L246" s="5">
        <f t="shared" si="452"/>
        <v>70867</v>
      </c>
      <c r="M246" s="6">
        <f t="shared" si="453"/>
        <v>10</v>
      </c>
      <c r="N246" s="6">
        <f t="shared" si="454"/>
        <v>10</v>
      </c>
      <c r="O246" s="6">
        <f t="shared" si="455"/>
        <v>10</v>
      </c>
      <c r="P246" s="6">
        <f t="shared" si="456"/>
        <v>20</v>
      </c>
      <c r="Q246" s="6">
        <f t="shared" si="457"/>
        <v>20</v>
      </c>
      <c r="R246" s="6">
        <f t="shared" si="458"/>
        <v>310</v>
      </c>
      <c r="S246" s="6">
        <f t="shared" si="459"/>
        <v>280</v>
      </c>
      <c r="T246" s="4" t="s">
        <v>16</v>
      </c>
      <c r="U246" s="6">
        <f t="shared" si="484"/>
        <v>357</v>
      </c>
      <c r="V246" s="6">
        <f t="shared" si="485"/>
        <v>79</v>
      </c>
      <c r="W246" s="6">
        <f t="shared" si="486"/>
        <v>100</v>
      </c>
      <c r="X246" s="6">
        <f t="shared" si="487"/>
        <v>118</v>
      </c>
      <c r="Y246" s="6">
        <f t="shared" si="488"/>
        <v>140</v>
      </c>
      <c r="Z246" s="6">
        <f t="shared" si="489"/>
        <v>168</v>
      </c>
      <c r="AA246" s="6">
        <f t="shared" si="490"/>
        <v>198</v>
      </c>
      <c r="AB246" s="6">
        <f t="shared" si="491"/>
        <v>0</v>
      </c>
      <c r="AC246" s="4" t="s">
        <v>19</v>
      </c>
      <c r="AD246" s="6">
        <f t="shared" si="460"/>
        <v>70510</v>
      </c>
      <c r="AE246" s="6">
        <f t="shared" si="461"/>
        <v>790</v>
      </c>
      <c r="AF246" s="6">
        <f t="shared" si="462"/>
        <v>1000</v>
      </c>
      <c r="AG246" s="6">
        <f t="shared" si="463"/>
        <v>1180</v>
      </c>
      <c r="AH246" s="6">
        <f t="shared" si="464"/>
        <v>2800</v>
      </c>
      <c r="AI246" s="6">
        <f t="shared" si="465"/>
        <v>3360</v>
      </c>
      <c r="AJ246" s="6">
        <f t="shared" si="466"/>
        <v>61380</v>
      </c>
      <c r="AK246" s="6">
        <f t="shared" si="467"/>
        <v>0</v>
      </c>
      <c r="AL246" s="172" t="s">
        <v>37</v>
      </c>
      <c r="AM246" s="172"/>
      <c r="AN246" s="3">
        <f t="shared" si="499"/>
        <v>10</v>
      </c>
      <c r="AO246" s="3">
        <f t="shared" si="500"/>
        <v>20</v>
      </c>
      <c r="AP246" s="3">
        <f t="shared" si="501"/>
        <v>30</v>
      </c>
      <c r="AQ246" s="3">
        <f t="shared" si="502"/>
        <v>50</v>
      </c>
      <c r="AR246" s="3">
        <f t="shared" si="503"/>
        <v>100</v>
      </c>
      <c r="AS246" s="3">
        <f t="shared" si="504"/>
        <v>500</v>
      </c>
      <c r="AT246" s="3" t="str">
        <f t="shared" si="451"/>
        <v>501以上</v>
      </c>
      <c r="AU246" s="3" t="s">
        <v>33</v>
      </c>
      <c r="AV246" s="5">
        <f t="shared" si="468"/>
        <v>34193</v>
      </c>
      <c r="AW246" s="6">
        <f t="shared" si="469"/>
        <v>10</v>
      </c>
      <c r="AX246" s="6">
        <f t="shared" si="470"/>
        <v>10</v>
      </c>
      <c r="AY246" s="6">
        <f t="shared" si="471"/>
        <v>10</v>
      </c>
      <c r="AZ246" s="6">
        <f t="shared" si="472"/>
        <v>20</v>
      </c>
      <c r="BA246" s="6">
        <f t="shared" si="473"/>
        <v>50</v>
      </c>
      <c r="BB246" s="6">
        <f t="shared" si="474"/>
        <v>280</v>
      </c>
      <c r="BC246" s="6">
        <f t="shared" si="475"/>
        <v>0</v>
      </c>
      <c r="BD246" s="4" t="s">
        <v>16</v>
      </c>
      <c r="BE246" s="6">
        <f t="shared" si="492"/>
        <v>533</v>
      </c>
      <c r="BF246" s="6">
        <f t="shared" si="505"/>
        <v>0</v>
      </c>
      <c r="BG246" s="6">
        <f t="shared" si="506"/>
        <v>71</v>
      </c>
      <c r="BH246" s="6">
        <f t="shared" si="507"/>
        <v>76</v>
      </c>
      <c r="BI246" s="6">
        <f t="shared" si="508"/>
        <v>81</v>
      </c>
      <c r="BJ246" s="6">
        <f t="shared" si="509"/>
        <v>85</v>
      </c>
      <c r="BK246" s="6">
        <f t="shared" si="510"/>
        <v>94</v>
      </c>
      <c r="BL246" s="6">
        <f t="shared" si="511"/>
        <v>114</v>
      </c>
      <c r="BM246" s="4" t="s">
        <v>19</v>
      </c>
      <c r="BN246" s="6">
        <f t="shared" si="476"/>
        <v>33660</v>
      </c>
      <c r="BO246" s="6">
        <f t="shared" si="477"/>
        <v>0</v>
      </c>
      <c r="BP246" s="6">
        <f t="shared" si="478"/>
        <v>710</v>
      </c>
      <c r="BQ246" s="6">
        <f t="shared" si="479"/>
        <v>760</v>
      </c>
      <c r="BR246" s="6">
        <f t="shared" si="480"/>
        <v>1620</v>
      </c>
      <c r="BS246" s="6">
        <f t="shared" si="481"/>
        <v>4250</v>
      </c>
      <c r="BT246" s="6">
        <f t="shared" si="482"/>
        <v>26320</v>
      </c>
      <c r="BU246" s="6">
        <f t="shared" si="483"/>
        <v>0</v>
      </c>
    </row>
    <row r="247" spans="2:73" ht="18.75" x14ac:dyDescent="0.4">
      <c r="B247" s="147" t="s">
        <v>36</v>
      </c>
      <c r="C247" s="148"/>
      <c r="D247" s="3">
        <f t="shared" si="493"/>
        <v>10</v>
      </c>
      <c r="E247" s="3">
        <f t="shared" si="494"/>
        <v>20</v>
      </c>
      <c r="F247" s="3">
        <f t="shared" si="495"/>
        <v>30</v>
      </c>
      <c r="G247" s="3">
        <f t="shared" si="496"/>
        <v>50</v>
      </c>
      <c r="H247" s="3">
        <f t="shared" si="497"/>
        <v>70</v>
      </c>
      <c r="I247" s="3" t="str">
        <f t="shared" si="450"/>
        <v>71以上</v>
      </c>
      <c r="J247" s="3" t="str">
        <f t="shared" si="498"/>
        <v>101以上</v>
      </c>
      <c r="K247" s="3" t="s">
        <v>20</v>
      </c>
      <c r="L247" s="5">
        <f t="shared" si="452"/>
        <v>72847</v>
      </c>
      <c r="M247" s="6">
        <f t="shared" si="453"/>
        <v>10</v>
      </c>
      <c r="N247" s="6">
        <f t="shared" si="454"/>
        <v>10</v>
      </c>
      <c r="O247" s="6">
        <f t="shared" si="455"/>
        <v>10</v>
      </c>
      <c r="P247" s="6">
        <f t="shared" si="456"/>
        <v>20</v>
      </c>
      <c r="Q247" s="6">
        <f t="shared" si="457"/>
        <v>20</v>
      </c>
      <c r="R247" s="6">
        <f t="shared" si="458"/>
        <v>320</v>
      </c>
      <c r="S247" s="6">
        <f t="shared" si="459"/>
        <v>290</v>
      </c>
      <c r="T247" s="4" t="s">
        <v>16</v>
      </c>
      <c r="U247" s="6">
        <f t="shared" si="484"/>
        <v>357</v>
      </c>
      <c r="V247" s="6">
        <f t="shared" si="485"/>
        <v>79</v>
      </c>
      <c r="W247" s="6">
        <f t="shared" si="486"/>
        <v>100</v>
      </c>
      <c r="X247" s="6">
        <f t="shared" si="487"/>
        <v>118</v>
      </c>
      <c r="Y247" s="6">
        <f t="shared" si="488"/>
        <v>140</v>
      </c>
      <c r="Z247" s="6">
        <f t="shared" si="489"/>
        <v>168</v>
      </c>
      <c r="AA247" s="6">
        <f t="shared" si="490"/>
        <v>198</v>
      </c>
      <c r="AB247" s="6">
        <f t="shared" si="491"/>
        <v>0</v>
      </c>
      <c r="AC247" s="4" t="s">
        <v>19</v>
      </c>
      <c r="AD247" s="6">
        <f t="shared" si="460"/>
        <v>72490</v>
      </c>
      <c r="AE247" s="6">
        <f t="shared" si="461"/>
        <v>790</v>
      </c>
      <c r="AF247" s="6">
        <f t="shared" si="462"/>
        <v>1000</v>
      </c>
      <c r="AG247" s="6">
        <f t="shared" si="463"/>
        <v>1180</v>
      </c>
      <c r="AH247" s="6">
        <f t="shared" si="464"/>
        <v>2800</v>
      </c>
      <c r="AI247" s="6">
        <f t="shared" si="465"/>
        <v>3360</v>
      </c>
      <c r="AJ247" s="6">
        <f t="shared" si="466"/>
        <v>63360</v>
      </c>
      <c r="AK247" s="6">
        <f t="shared" si="467"/>
        <v>0</v>
      </c>
      <c r="AL247" s="172" t="s">
        <v>37</v>
      </c>
      <c r="AM247" s="172"/>
      <c r="AN247" s="3">
        <f t="shared" si="499"/>
        <v>10</v>
      </c>
      <c r="AO247" s="3">
        <f t="shared" si="500"/>
        <v>20</v>
      </c>
      <c r="AP247" s="3">
        <f t="shared" si="501"/>
        <v>30</v>
      </c>
      <c r="AQ247" s="3">
        <f t="shared" si="502"/>
        <v>50</v>
      </c>
      <c r="AR247" s="3">
        <f t="shared" si="503"/>
        <v>100</v>
      </c>
      <c r="AS247" s="3">
        <f t="shared" si="504"/>
        <v>500</v>
      </c>
      <c r="AT247" s="3" t="str">
        <f t="shared" si="451"/>
        <v>501以上</v>
      </c>
      <c r="AU247" s="3" t="s">
        <v>33</v>
      </c>
      <c r="AV247" s="5">
        <f t="shared" si="468"/>
        <v>35133</v>
      </c>
      <c r="AW247" s="6">
        <f t="shared" si="469"/>
        <v>10</v>
      </c>
      <c r="AX247" s="6">
        <f t="shared" si="470"/>
        <v>10</v>
      </c>
      <c r="AY247" s="6">
        <f t="shared" si="471"/>
        <v>10</v>
      </c>
      <c r="AZ247" s="6">
        <f t="shared" si="472"/>
        <v>20</v>
      </c>
      <c r="BA247" s="6">
        <f t="shared" si="473"/>
        <v>50</v>
      </c>
      <c r="BB247" s="6">
        <f t="shared" si="474"/>
        <v>290</v>
      </c>
      <c r="BC247" s="6">
        <f t="shared" si="475"/>
        <v>0</v>
      </c>
      <c r="BD247" s="4" t="s">
        <v>16</v>
      </c>
      <c r="BE247" s="6">
        <f t="shared" si="492"/>
        <v>533</v>
      </c>
      <c r="BF247" s="6">
        <f t="shared" si="505"/>
        <v>0</v>
      </c>
      <c r="BG247" s="6">
        <f t="shared" si="506"/>
        <v>71</v>
      </c>
      <c r="BH247" s="6">
        <f t="shared" si="507"/>
        <v>76</v>
      </c>
      <c r="BI247" s="6">
        <f t="shared" si="508"/>
        <v>81</v>
      </c>
      <c r="BJ247" s="6">
        <f t="shared" si="509"/>
        <v>85</v>
      </c>
      <c r="BK247" s="6">
        <f t="shared" si="510"/>
        <v>94</v>
      </c>
      <c r="BL247" s="6">
        <f t="shared" si="511"/>
        <v>114</v>
      </c>
      <c r="BM247" s="4" t="s">
        <v>19</v>
      </c>
      <c r="BN247" s="6">
        <f t="shared" si="476"/>
        <v>34600</v>
      </c>
      <c r="BO247" s="6">
        <f t="shared" si="477"/>
        <v>0</v>
      </c>
      <c r="BP247" s="6">
        <f t="shared" si="478"/>
        <v>710</v>
      </c>
      <c r="BQ247" s="6">
        <f t="shared" si="479"/>
        <v>760</v>
      </c>
      <c r="BR247" s="6">
        <f t="shared" si="480"/>
        <v>1620</v>
      </c>
      <c r="BS247" s="6">
        <f t="shared" si="481"/>
        <v>4250</v>
      </c>
      <c r="BT247" s="6">
        <f t="shared" si="482"/>
        <v>27260</v>
      </c>
      <c r="BU247" s="6">
        <f t="shared" si="483"/>
        <v>0</v>
      </c>
    </row>
    <row r="248" spans="2:73" ht="18.75" x14ac:dyDescent="0.4">
      <c r="B248" s="147" t="s">
        <v>36</v>
      </c>
      <c r="C248" s="148"/>
      <c r="D248" s="3">
        <f t="shared" si="493"/>
        <v>10</v>
      </c>
      <c r="E248" s="3">
        <f t="shared" si="494"/>
        <v>20</v>
      </c>
      <c r="F248" s="3">
        <f t="shared" si="495"/>
        <v>30</v>
      </c>
      <c r="G248" s="3">
        <f t="shared" si="496"/>
        <v>50</v>
      </c>
      <c r="H248" s="3">
        <f t="shared" si="497"/>
        <v>70</v>
      </c>
      <c r="I248" s="3" t="str">
        <f t="shared" si="450"/>
        <v>71以上</v>
      </c>
      <c r="J248" s="3" t="str">
        <f t="shared" si="498"/>
        <v>101以上</v>
      </c>
      <c r="K248" s="3" t="s">
        <v>20</v>
      </c>
      <c r="L248" s="5">
        <f t="shared" si="452"/>
        <v>74827</v>
      </c>
      <c r="M248" s="6">
        <f t="shared" si="453"/>
        <v>10</v>
      </c>
      <c r="N248" s="6">
        <f t="shared" si="454"/>
        <v>10</v>
      </c>
      <c r="O248" s="6">
        <f t="shared" si="455"/>
        <v>10</v>
      </c>
      <c r="P248" s="6">
        <f t="shared" si="456"/>
        <v>20</v>
      </c>
      <c r="Q248" s="6">
        <f t="shared" si="457"/>
        <v>20</v>
      </c>
      <c r="R248" s="6">
        <f t="shared" si="458"/>
        <v>330</v>
      </c>
      <c r="S248" s="6">
        <f t="shared" si="459"/>
        <v>300</v>
      </c>
      <c r="T248" s="4" t="s">
        <v>16</v>
      </c>
      <c r="U248" s="6">
        <f t="shared" si="484"/>
        <v>357</v>
      </c>
      <c r="V248" s="6">
        <f t="shared" si="485"/>
        <v>79</v>
      </c>
      <c r="W248" s="6">
        <f t="shared" si="486"/>
        <v>100</v>
      </c>
      <c r="X248" s="6">
        <f t="shared" si="487"/>
        <v>118</v>
      </c>
      <c r="Y248" s="6">
        <f t="shared" si="488"/>
        <v>140</v>
      </c>
      <c r="Z248" s="6">
        <f t="shared" si="489"/>
        <v>168</v>
      </c>
      <c r="AA248" s="6">
        <f t="shared" si="490"/>
        <v>198</v>
      </c>
      <c r="AB248" s="6">
        <f t="shared" si="491"/>
        <v>0</v>
      </c>
      <c r="AC248" s="4" t="s">
        <v>19</v>
      </c>
      <c r="AD248" s="6">
        <f t="shared" si="460"/>
        <v>74470</v>
      </c>
      <c r="AE248" s="6">
        <f t="shared" si="461"/>
        <v>790</v>
      </c>
      <c r="AF248" s="6">
        <f t="shared" si="462"/>
        <v>1000</v>
      </c>
      <c r="AG248" s="6">
        <f t="shared" si="463"/>
        <v>1180</v>
      </c>
      <c r="AH248" s="6">
        <f t="shared" si="464"/>
        <v>2800</v>
      </c>
      <c r="AI248" s="6">
        <f t="shared" si="465"/>
        <v>3360</v>
      </c>
      <c r="AJ248" s="6">
        <f t="shared" si="466"/>
        <v>65340</v>
      </c>
      <c r="AK248" s="6">
        <f t="shared" si="467"/>
        <v>0</v>
      </c>
      <c r="AL248" s="172" t="s">
        <v>37</v>
      </c>
      <c r="AM248" s="172"/>
      <c r="AN248" s="3">
        <f t="shared" si="499"/>
        <v>10</v>
      </c>
      <c r="AO248" s="3">
        <f t="shared" si="500"/>
        <v>20</v>
      </c>
      <c r="AP248" s="3">
        <f t="shared" si="501"/>
        <v>30</v>
      </c>
      <c r="AQ248" s="3">
        <f t="shared" si="502"/>
        <v>50</v>
      </c>
      <c r="AR248" s="3">
        <f t="shared" si="503"/>
        <v>100</v>
      </c>
      <c r="AS248" s="3">
        <f t="shared" si="504"/>
        <v>500</v>
      </c>
      <c r="AT248" s="3" t="str">
        <f t="shared" si="451"/>
        <v>501以上</v>
      </c>
      <c r="AU248" s="3" t="s">
        <v>33</v>
      </c>
      <c r="AV248" s="5">
        <f t="shared" si="468"/>
        <v>36073</v>
      </c>
      <c r="AW248" s="6">
        <f t="shared" si="469"/>
        <v>10</v>
      </c>
      <c r="AX248" s="6">
        <f t="shared" si="470"/>
        <v>10</v>
      </c>
      <c r="AY248" s="6">
        <f t="shared" si="471"/>
        <v>10</v>
      </c>
      <c r="AZ248" s="6">
        <f t="shared" si="472"/>
        <v>20</v>
      </c>
      <c r="BA248" s="6">
        <f t="shared" si="473"/>
        <v>50</v>
      </c>
      <c r="BB248" s="6">
        <f t="shared" si="474"/>
        <v>300</v>
      </c>
      <c r="BC248" s="6">
        <f t="shared" si="475"/>
        <v>0</v>
      </c>
      <c r="BD248" s="4" t="s">
        <v>16</v>
      </c>
      <c r="BE248" s="6">
        <f t="shared" si="492"/>
        <v>533</v>
      </c>
      <c r="BF248" s="6">
        <f t="shared" si="505"/>
        <v>0</v>
      </c>
      <c r="BG248" s="6">
        <f t="shared" si="506"/>
        <v>71</v>
      </c>
      <c r="BH248" s="6">
        <f t="shared" si="507"/>
        <v>76</v>
      </c>
      <c r="BI248" s="6">
        <f t="shared" si="508"/>
        <v>81</v>
      </c>
      <c r="BJ248" s="6">
        <f t="shared" si="509"/>
        <v>85</v>
      </c>
      <c r="BK248" s="6">
        <f t="shared" si="510"/>
        <v>94</v>
      </c>
      <c r="BL248" s="6">
        <f t="shared" si="511"/>
        <v>114</v>
      </c>
      <c r="BM248" s="4" t="s">
        <v>19</v>
      </c>
      <c r="BN248" s="6">
        <f t="shared" si="476"/>
        <v>35540</v>
      </c>
      <c r="BO248" s="6">
        <f t="shared" si="477"/>
        <v>0</v>
      </c>
      <c r="BP248" s="6">
        <f t="shared" si="478"/>
        <v>710</v>
      </c>
      <c r="BQ248" s="6">
        <f t="shared" si="479"/>
        <v>760</v>
      </c>
      <c r="BR248" s="6">
        <f t="shared" si="480"/>
        <v>1620</v>
      </c>
      <c r="BS248" s="6">
        <f t="shared" si="481"/>
        <v>4250</v>
      </c>
      <c r="BT248" s="6">
        <f t="shared" si="482"/>
        <v>28200</v>
      </c>
      <c r="BU248" s="6">
        <f t="shared" si="483"/>
        <v>0</v>
      </c>
    </row>
  </sheetData>
  <mergeCells count="381">
    <mergeCell ref="AL243:AM243"/>
    <mergeCell ref="AL244:AM244"/>
    <mergeCell ref="AL245:AM245"/>
    <mergeCell ref="AL246:AM246"/>
    <mergeCell ref="AL247:AM247"/>
    <mergeCell ref="AL248:AM248"/>
    <mergeCell ref="AL237:AM237"/>
    <mergeCell ref="AL238:AM238"/>
    <mergeCell ref="AL239:AM239"/>
    <mergeCell ref="AL240:AM240"/>
    <mergeCell ref="AL241:AM241"/>
    <mergeCell ref="AL242:AM242"/>
    <mergeCell ref="AL231:AM231"/>
    <mergeCell ref="AL232:AM232"/>
    <mergeCell ref="AL233:AM233"/>
    <mergeCell ref="AL234:AM234"/>
    <mergeCell ref="AL235:AM235"/>
    <mergeCell ref="AL236:AM236"/>
    <mergeCell ref="AL225:AM225"/>
    <mergeCell ref="AL226:AM226"/>
    <mergeCell ref="AL227:AM227"/>
    <mergeCell ref="AL228:AM228"/>
    <mergeCell ref="AL229:AM229"/>
    <mergeCell ref="AL230:AM230"/>
    <mergeCell ref="AL219:AM219"/>
    <mergeCell ref="AL220:AM220"/>
    <mergeCell ref="AL221:AM221"/>
    <mergeCell ref="AL222:AM222"/>
    <mergeCell ref="AL223:AM223"/>
    <mergeCell ref="AL224:AM224"/>
    <mergeCell ref="AL213:AM213"/>
    <mergeCell ref="AL214:AM214"/>
    <mergeCell ref="AL215:AM215"/>
    <mergeCell ref="AL216:AM216"/>
    <mergeCell ref="AL217:AM217"/>
    <mergeCell ref="AL218:AM218"/>
    <mergeCell ref="AL207:AM207"/>
    <mergeCell ref="AL208:AM208"/>
    <mergeCell ref="AL209:AM209"/>
    <mergeCell ref="AL210:AM210"/>
    <mergeCell ref="AL211:AM211"/>
    <mergeCell ref="AL212:AM212"/>
    <mergeCell ref="AL201:AM201"/>
    <mergeCell ref="AL202:AM202"/>
    <mergeCell ref="AL203:AM203"/>
    <mergeCell ref="AL204:AM204"/>
    <mergeCell ref="AL205:AM205"/>
    <mergeCell ref="AL206:AM206"/>
    <mergeCell ref="AL195:AM195"/>
    <mergeCell ref="AL196:AM196"/>
    <mergeCell ref="AL197:AM197"/>
    <mergeCell ref="AL198:AM198"/>
    <mergeCell ref="AL199:AM199"/>
    <mergeCell ref="AL200:AM200"/>
    <mergeCell ref="AL189:AM189"/>
    <mergeCell ref="AL190:AM190"/>
    <mergeCell ref="AL191:AM191"/>
    <mergeCell ref="AL192:AM192"/>
    <mergeCell ref="AL193:AM193"/>
    <mergeCell ref="AL194:AM194"/>
    <mergeCell ref="AL183:AM183"/>
    <mergeCell ref="AL184:AM184"/>
    <mergeCell ref="AL185:AM185"/>
    <mergeCell ref="AL186:AM186"/>
    <mergeCell ref="AL187:AM187"/>
    <mergeCell ref="AL188:AM188"/>
    <mergeCell ref="AL177:AM177"/>
    <mergeCell ref="AL178:AM178"/>
    <mergeCell ref="AL179:AM179"/>
    <mergeCell ref="AL180:AM180"/>
    <mergeCell ref="AL181:AM181"/>
    <mergeCell ref="AL182:AM182"/>
    <mergeCell ref="AL171:AM171"/>
    <mergeCell ref="AL172:AM172"/>
    <mergeCell ref="AL173:AM173"/>
    <mergeCell ref="AL174:AM174"/>
    <mergeCell ref="AL175:AM175"/>
    <mergeCell ref="AL176:AM176"/>
    <mergeCell ref="AL165:AM165"/>
    <mergeCell ref="AL166:AM166"/>
    <mergeCell ref="AL167:AM167"/>
    <mergeCell ref="AL168:AM168"/>
    <mergeCell ref="AL169:AM169"/>
    <mergeCell ref="AL170:AM170"/>
    <mergeCell ref="AL159:AM159"/>
    <mergeCell ref="AL160:AM160"/>
    <mergeCell ref="AL161:AM161"/>
    <mergeCell ref="AL162:AM162"/>
    <mergeCell ref="AL163:AM163"/>
    <mergeCell ref="AL164:AM164"/>
    <mergeCell ref="AL152:AM152"/>
    <mergeCell ref="AL153:AM153"/>
    <mergeCell ref="AL154:AM154"/>
    <mergeCell ref="AL155:AM155"/>
    <mergeCell ref="AL156:AM156"/>
    <mergeCell ref="AL158:AM158"/>
    <mergeCell ref="AL146:AM146"/>
    <mergeCell ref="AL147:AM147"/>
    <mergeCell ref="AL148:AM148"/>
    <mergeCell ref="AL149:AM149"/>
    <mergeCell ref="AL150:AM150"/>
    <mergeCell ref="AL151:AM151"/>
    <mergeCell ref="AL140:AM140"/>
    <mergeCell ref="AL141:AM141"/>
    <mergeCell ref="AL142:AM142"/>
    <mergeCell ref="AL143:AM143"/>
    <mergeCell ref="AL144:AM144"/>
    <mergeCell ref="AL145:AM145"/>
    <mergeCell ref="AL134:AM134"/>
    <mergeCell ref="AL135:AM135"/>
    <mergeCell ref="AL136:AM136"/>
    <mergeCell ref="AL137:AM137"/>
    <mergeCell ref="AL138:AM138"/>
    <mergeCell ref="AL139:AM139"/>
    <mergeCell ref="AL128:AM128"/>
    <mergeCell ref="AL129:AM129"/>
    <mergeCell ref="AL130:AM130"/>
    <mergeCell ref="AL131:AM131"/>
    <mergeCell ref="AL132:AM132"/>
    <mergeCell ref="AL133:AM133"/>
    <mergeCell ref="AL122:AM122"/>
    <mergeCell ref="AL123:AM123"/>
    <mergeCell ref="AL124:AM124"/>
    <mergeCell ref="AL125:AM125"/>
    <mergeCell ref="AL126:AM126"/>
    <mergeCell ref="AL127:AM127"/>
    <mergeCell ref="AL116:AM116"/>
    <mergeCell ref="AL117:AM117"/>
    <mergeCell ref="AL118:AM118"/>
    <mergeCell ref="AL119:AM119"/>
    <mergeCell ref="AL120:AM120"/>
    <mergeCell ref="AL121:AM121"/>
    <mergeCell ref="AL110:AM110"/>
    <mergeCell ref="AL111:AM111"/>
    <mergeCell ref="AL112:AM112"/>
    <mergeCell ref="AL113:AM113"/>
    <mergeCell ref="AL114:AM114"/>
    <mergeCell ref="AL115:AM115"/>
    <mergeCell ref="AL104:AM104"/>
    <mergeCell ref="AL105:AM105"/>
    <mergeCell ref="AL106:AM106"/>
    <mergeCell ref="AL107:AM107"/>
    <mergeCell ref="AL108:AM108"/>
    <mergeCell ref="AL109:AM109"/>
    <mergeCell ref="AL98:AM98"/>
    <mergeCell ref="AL99:AM99"/>
    <mergeCell ref="AL100:AM100"/>
    <mergeCell ref="AL101:AM101"/>
    <mergeCell ref="AL102:AM102"/>
    <mergeCell ref="AL103:AM103"/>
    <mergeCell ref="AL92:AM92"/>
    <mergeCell ref="AL93:AM93"/>
    <mergeCell ref="AL94:AM94"/>
    <mergeCell ref="AL95:AM95"/>
    <mergeCell ref="AL96:AM96"/>
    <mergeCell ref="AL97:AM97"/>
    <mergeCell ref="AL86:AM86"/>
    <mergeCell ref="AL87:AM87"/>
    <mergeCell ref="AL88:AM88"/>
    <mergeCell ref="AL89:AM89"/>
    <mergeCell ref="AL90:AM90"/>
    <mergeCell ref="AL91:AM91"/>
    <mergeCell ref="AL80:AM80"/>
    <mergeCell ref="AL81:AM81"/>
    <mergeCell ref="AL82:AM82"/>
    <mergeCell ref="AL83:AM83"/>
    <mergeCell ref="AL84:AM84"/>
    <mergeCell ref="AL85:AM85"/>
    <mergeCell ref="AL74:AM74"/>
    <mergeCell ref="AL75:AM75"/>
    <mergeCell ref="AL76:AM76"/>
    <mergeCell ref="AL77:AM77"/>
    <mergeCell ref="AL78:AM78"/>
    <mergeCell ref="AL79:AM79"/>
    <mergeCell ref="B248:C248"/>
    <mergeCell ref="AL66:AM66"/>
    <mergeCell ref="AL67:AM67"/>
    <mergeCell ref="AL68:AM68"/>
    <mergeCell ref="AL69:AM69"/>
    <mergeCell ref="AL70:AM70"/>
    <mergeCell ref="AL71:AM71"/>
    <mergeCell ref="AL72:AM72"/>
    <mergeCell ref="AL73:AM7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G42:H42"/>
    <mergeCell ref="B43:C43"/>
    <mergeCell ref="D43:E43"/>
    <mergeCell ref="F49:F57"/>
    <mergeCell ref="B66:C66"/>
    <mergeCell ref="B67:C67"/>
    <mergeCell ref="G37:H37"/>
    <mergeCell ref="B40:C40"/>
    <mergeCell ref="D40:E40"/>
    <mergeCell ref="B46:C46"/>
    <mergeCell ref="D46:E46"/>
    <mergeCell ref="B44:C44"/>
    <mergeCell ref="D44:E44"/>
    <mergeCell ref="B45:C45"/>
    <mergeCell ref="D45:E45"/>
    <mergeCell ref="B41:C41"/>
    <mergeCell ref="D41:E41"/>
    <mergeCell ref="B42:C42"/>
    <mergeCell ref="D42:E42"/>
  </mergeCells>
  <phoneticPr fontId="1"/>
  <dataValidations count="4">
    <dataValidation type="list" allowBlank="1" showInputMessage="1" showErrorMessage="1" sqref="F1 S1" xr:uid="{00000000-0002-0000-0200-000000000000}">
      <formula1>koukei</formula1>
    </dataValidation>
    <dataValidation type="list" allowBlank="1" showInputMessage="1" showErrorMessage="1" sqref="B38 D1 Q1" xr:uid="{00000000-0002-0000-0200-000001000000}">
      <formula1>"一般用,浴場用,臨時用"</formula1>
    </dataValidation>
    <dataValidation type="list" allowBlank="1" showInputMessage="1" showErrorMessage="1" sqref="D38 H1 U1" xr:uid="{00000000-0002-0000-0200-000002000000}">
      <formula1>"2.0,1.5,1.0,0.5"</formula1>
    </dataValidation>
    <dataValidation type="list" allowBlank="1" showInputMessage="1" showErrorMessage="1" sqref="C38" xr:uid="{00000000-0002-0000-0200-000003000000}">
      <formula1>$G$49:$G$57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計算表</vt:lpstr>
      <vt:lpstr>シミュレーター</vt:lpstr>
      <vt:lpstr>料金算定表</vt:lpstr>
      <vt:lpstr>koukei</vt:lpstr>
      <vt:lpstr>suidou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ふじみ野市水道事業 watuser</dc:creator>
  <cp:lastModifiedBy>Administrator</cp:lastModifiedBy>
  <cp:lastPrinted>2019-06-04T23:27:00Z</cp:lastPrinted>
  <dcterms:created xsi:type="dcterms:W3CDTF">2018-06-21T04:39:03Z</dcterms:created>
  <dcterms:modified xsi:type="dcterms:W3CDTF">2024-03-17T23:42:46Z</dcterms:modified>
</cp:coreProperties>
</file>